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a37cd1931057d558/HP/計算・推論教材倉庫/souko/numberconsepts/fraction/reduse/"/>
    </mc:Choice>
  </mc:AlternateContent>
  <xr:revisionPtr revIDLastSave="31" documentId="8_{2C6DA71A-39E8-4DE0-901C-0A3AE88AE39E}" xr6:coauthVersionLast="47" xr6:coauthVersionMax="47" xr10:uidLastSave="{C74C5968-DD53-4D3C-8939-D222CFF6FEA4}"/>
  <bookViews>
    <workbookView xWindow="3885" yWindow="720" windowWidth="23310" windowHeight="14295" xr2:uid="{BEC2B7AF-F736-44F4-A18B-BB729EAFD116}"/>
  </bookViews>
  <sheets>
    <sheet name="印刷シート" sheetId="5" r:id="rId1"/>
    <sheet name="Sheet3" sheetId="4" state="hidden" r:id="rId2"/>
  </sheets>
  <definedNames>
    <definedName name="list1">Sheet3!$C$1:$E$27</definedName>
    <definedName name="list2">Sheet3!$H$1:$I$20</definedName>
    <definedName name="list3">Sheet3!$L$1:$M$5</definedName>
    <definedName name="list4">Sheet3!$P$1:$Q$5</definedName>
    <definedName name="_xlnm.Print_Area" localSheetId="0">印刷シート!$A$1:$AC$19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O5" i="4"/>
  <c r="O4" i="4"/>
  <c r="O3" i="4"/>
  <c r="O2" i="4"/>
  <c r="O1" i="4"/>
  <c r="K5" i="4"/>
  <c r="K4" i="4"/>
  <c r="K3" i="4"/>
  <c r="K2" i="4"/>
  <c r="K1" i="4"/>
  <c r="G1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B1" i="4"/>
  <c r="P1" i="4" l="1"/>
  <c r="H1" i="4"/>
  <c r="C1" i="4"/>
  <c r="L1" i="4"/>
  <c r="H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P2" i="4"/>
  <c r="P3" i="4"/>
  <c r="P4" i="4"/>
  <c r="P5" i="4"/>
  <c r="L2" i="4"/>
  <c r="L3" i="4"/>
  <c r="L4" i="4"/>
  <c r="L5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AA19" i="5" l="1"/>
  <c r="Y19" i="5" s="1"/>
  <c r="AA18" i="5"/>
  <c r="Y18" i="5" s="1"/>
  <c r="U19" i="5"/>
  <c r="S19" i="5" s="1"/>
  <c r="U18" i="5"/>
  <c r="S18" i="5" s="1"/>
  <c r="O19" i="5"/>
  <c r="M19" i="5" s="1"/>
  <c r="O18" i="5"/>
  <c r="M18" i="5" s="1"/>
  <c r="I19" i="5"/>
  <c r="G19" i="5" s="1"/>
  <c r="I18" i="5"/>
  <c r="G18" i="5" s="1"/>
  <c r="C19" i="5"/>
  <c r="A19" i="5" s="1"/>
  <c r="C18" i="5"/>
  <c r="A18" i="5" s="1"/>
  <c r="AA16" i="5"/>
  <c r="Y16" i="5" s="1"/>
  <c r="AA15" i="5"/>
  <c r="Y15" i="5" s="1"/>
  <c r="U16" i="5"/>
  <c r="S16" i="5" s="1"/>
  <c r="U15" i="5"/>
  <c r="S15" i="5" s="1"/>
  <c r="O16" i="5"/>
  <c r="M16" i="5" s="1"/>
  <c r="O15" i="5"/>
  <c r="M15" i="5" s="1"/>
  <c r="I16" i="5"/>
  <c r="G16" i="5" s="1"/>
  <c r="I15" i="5"/>
  <c r="G15" i="5" s="1"/>
  <c r="C16" i="5"/>
  <c r="A16" i="5" s="1"/>
  <c r="C15" i="5"/>
  <c r="A15" i="5" s="1"/>
  <c r="AA13" i="5"/>
  <c r="Y13" i="5" s="1"/>
  <c r="AA12" i="5"/>
  <c r="Y12" i="5" s="1"/>
  <c r="U12" i="5"/>
  <c r="S12" i="5" s="1"/>
  <c r="U13" i="5"/>
  <c r="S13" i="5" s="1"/>
  <c r="O12" i="5"/>
  <c r="M12" i="5" s="1"/>
  <c r="O13" i="5"/>
  <c r="M13" i="5" s="1"/>
  <c r="I13" i="5"/>
  <c r="G13" i="5" s="1"/>
  <c r="I12" i="5"/>
  <c r="G12" i="5" s="1"/>
  <c r="C12" i="5"/>
  <c r="A12" i="5" s="1"/>
  <c r="C13" i="5"/>
  <c r="A13" i="5" s="1"/>
  <c r="AA9" i="5"/>
  <c r="Y9" i="5" s="1"/>
  <c r="AA8" i="5"/>
  <c r="Y8" i="5" s="1"/>
  <c r="U9" i="5"/>
  <c r="S9" i="5" s="1"/>
  <c r="U8" i="5"/>
  <c r="S8" i="5" s="1"/>
  <c r="O9" i="5"/>
  <c r="M9" i="5" s="1"/>
  <c r="O8" i="5"/>
  <c r="M8" i="5" s="1"/>
  <c r="I9" i="5"/>
  <c r="G9" i="5" s="1"/>
  <c r="I8" i="5"/>
  <c r="G8" i="5" s="1"/>
  <c r="C9" i="5"/>
  <c r="A9" i="5" s="1"/>
  <c r="C8" i="5"/>
  <c r="A8" i="5" s="1"/>
  <c r="AA5" i="5"/>
  <c r="Y5" i="5" s="1"/>
  <c r="AA4" i="5"/>
  <c r="Y4" i="5" s="1"/>
  <c r="U5" i="5"/>
  <c r="S5" i="5" s="1"/>
  <c r="U4" i="5"/>
  <c r="S4" i="5" s="1"/>
  <c r="O5" i="5"/>
  <c r="M5" i="5" s="1"/>
  <c r="O4" i="5"/>
  <c r="M4" i="5" s="1"/>
  <c r="Y3" i="5"/>
  <c r="S3" i="5"/>
  <c r="M3" i="5"/>
  <c r="I5" i="5"/>
  <c r="G5" i="5" s="1"/>
  <c r="I4" i="5"/>
  <c r="G4" i="5" s="1"/>
  <c r="G3" i="5"/>
  <c r="A3" i="5"/>
  <c r="C5" i="5"/>
  <c r="A5" i="5" s="1"/>
  <c r="C4" i="5"/>
  <c r="A4" i="5" s="1"/>
</calcChain>
</file>

<file path=xl/sharedStrings.xml><?xml version="1.0" encoding="utf-8"?>
<sst xmlns="http://schemas.openxmlformats.org/spreadsheetml/2006/main" count="35" uniqueCount="7">
  <si>
    <t>で割ろう</t>
  </si>
  <si>
    <t>＝</t>
  </si>
  <si>
    <t>　</t>
  </si>
  <si>
    <t>割る数を考えよう</t>
  </si>
  <si>
    <t>割れなくなるまで割ろう</t>
  </si>
  <si>
    <t>分子、分母を同じ数で割って簡単な分数にしよう（約分）</t>
    <rPh sb="0" eb="2">
      <t>ブンシ</t>
    </rPh>
    <rPh sb="3" eb="5">
      <t>ブンボ</t>
    </rPh>
    <rPh sb="6" eb="7">
      <t>オナ</t>
    </rPh>
    <rPh sb="8" eb="9">
      <t>スウ</t>
    </rPh>
    <rPh sb="10" eb="11">
      <t>ワ</t>
    </rPh>
    <rPh sb="13" eb="15">
      <t>カンタン</t>
    </rPh>
    <rPh sb="16" eb="18">
      <t>ブンスウ</t>
    </rPh>
    <rPh sb="23" eb="25">
      <t>ヤクブン</t>
    </rPh>
    <phoneticPr fontId="1"/>
  </si>
  <si>
    <t>なまえ（　　　　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</si>
</sst>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UD デジタル 教科書体 N-R"/>
      <family val="1"/>
      <charset val="128"/>
    </font>
    <font>
      <sz val="18"/>
      <color theme="0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8DC87-D68F-45A0-8C0F-70E07A731B47}">
  <sheetPr>
    <pageSetUpPr fitToPage="1"/>
  </sheetPr>
  <dimension ref="A1:AD19"/>
  <sheetViews>
    <sheetView showGridLines="0" showRowColHeaders="0" tabSelected="1" zoomScale="90" zoomScaleNormal="90" workbookViewId="0">
      <selection sqref="A1:Q1"/>
    </sheetView>
  </sheetViews>
  <sheetFormatPr defaultRowHeight="18.75" x14ac:dyDescent="0.4"/>
  <cols>
    <col min="1" max="29" width="4.375" customWidth="1"/>
    <col min="30" max="30" width="4.125" customWidth="1"/>
  </cols>
  <sheetData>
    <row r="1" spans="1:30" ht="24" x14ac:dyDescent="0.4">
      <c r="A1" s="10" t="s">
        <v>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7" t="s">
        <v>6</v>
      </c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24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28.5" customHeight="1" x14ac:dyDescent="0.4">
      <c r="A3" s="2">
        <f ca="1">VLOOKUP(1,list3,2,FALSE)</f>
        <v>2</v>
      </c>
      <c r="B3" s="7" t="s">
        <v>0</v>
      </c>
      <c r="C3" s="8"/>
      <c r="D3" s="8"/>
      <c r="E3" s="2"/>
      <c r="F3" s="2"/>
      <c r="G3" s="2">
        <f ca="1">VLOOKUP(2,list3,2,FALSE)</f>
        <v>11</v>
      </c>
      <c r="H3" s="7" t="s">
        <v>0</v>
      </c>
      <c r="I3" s="8"/>
      <c r="J3" s="8"/>
      <c r="K3" s="2"/>
      <c r="L3" s="2"/>
      <c r="M3" s="2">
        <f ca="1">VLOOKUP(3,list3,2,FALSE)</f>
        <v>3</v>
      </c>
      <c r="N3" s="7" t="s">
        <v>0</v>
      </c>
      <c r="O3" s="8"/>
      <c r="P3" s="8"/>
      <c r="Q3" s="2"/>
      <c r="R3" s="2"/>
      <c r="S3" s="2">
        <f ca="1">VLOOKUP(4,list3,2,FALSE)</f>
        <v>7</v>
      </c>
      <c r="T3" s="7" t="s">
        <v>0</v>
      </c>
      <c r="U3" s="8"/>
      <c r="V3" s="8"/>
      <c r="W3" s="2"/>
      <c r="X3" s="2"/>
      <c r="Y3" s="2">
        <f ca="1">VLOOKUP(5,list3,2,FALSE)</f>
        <v>5</v>
      </c>
      <c r="Z3" s="7" t="s">
        <v>0</v>
      </c>
      <c r="AA3" s="8"/>
      <c r="AB3" s="8"/>
      <c r="AC3" s="2"/>
      <c r="AD3" s="2"/>
    </row>
    <row r="4" spans="1:30" ht="28.5" customHeight="1" x14ac:dyDescent="0.4">
      <c r="A4" s="1">
        <f ca="1">C4*VLOOKUP(1,list3,2,FALSE)</f>
        <v>8</v>
      </c>
      <c r="B4" s="9" t="s">
        <v>1</v>
      </c>
      <c r="C4" s="4">
        <f ca="1">VLOOKUP(1,list1,2,FALSE)</f>
        <v>4</v>
      </c>
      <c r="D4" s="1"/>
      <c r="E4" s="1"/>
      <c r="F4" s="1"/>
      <c r="G4" s="1">
        <f ca="1">I4*VLOOKUP(2,list3,2,FALSE)</f>
        <v>77</v>
      </c>
      <c r="H4" s="9" t="s">
        <v>1</v>
      </c>
      <c r="I4" s="4">
        <f ca="1">VLOOKUP(2,list1,2,FALSE)</f>
        <v>7</v>
      </c>
      <c r="J4" s="1"/>
      <c r="K4" s="1"/>
      <c r="L4" s="1"/>
      <c r="M4" s="1">
        <f ca="1">O4*VLOOKUP(3,list3,2,FALSE)</f>
        <v>12</v>
      </c>
      <c r="N4" s="9" t="s">
        <v>1</v>
      </c>
      <c r="O4" s="4">
        <f ca="1">VLOOKUP(3,list1,2,FALSE)</f>
        <v>4</v>
      </c>
      <c r="P4" s="1"/>
      <c r="Q4" s="1"/>
      <c r="R4" s="1"/>
      <c r="S4" s="1">
        <f ca="1">U4*VLOOKUP(4,list3,2,FALSE)</f>
        <v>35</v>
      </c>
      <c r="T4" s="9" t="s">
        <v>1</v>
      </c>
      <c r="U4" s="4">
        <f ca="1">VLOOKUP(4,list1,2,FALSE)</f>
        <v>5</v>
      </c>
      <c r="V4" s="1"/>
      <c r="W4" s="1"/>
      <c r="X4" s="1"/>
      <c r="Y4" s="1">
        <f ca="1">AA4*VLOOKUP(5,list3,2,FALSE)</f>
        <v>25</v>
      </c>
      <c r="Z4" s="9" t="s">
        <v>1</v>
      </c>
      <c r="AA4" s="4">
        <f ca="1">VLOOKUP(5,list1,2,FALSE)</f>
        <v>5</v>
      </c>
      <c r="AB4" s="2"/>
      <c r="AC4" s="2"/>
      <c r="AD4" s="2"/>
    </row>
    <row r="5" spans="1:30" ht="28.5" customHeight="1" x14ac:dyDescent="0.4">
      <c r="A5" s="3">
        <f ca="1">C5*VLOOKUP(1,list3,2,FALSE)</f>
        <v>10</v>
      </c>
      <c r="B5" s="9"/>
      <c r="C5" s="5">
        <f ca="1">VLOOKUP(1,list1,3,FALSE)</f>
        <v>5</v>
      </c>
      <c r="D5" s="1"/>
      <c r="E5" s="1"/>
      <c r="F5" s="1"/>
      <c r="G5" s="3">
        <f ca="1">I5*VLOOKUP(2,list3,2,FALSE)</f>
        <v>99</v>
      </c>
      <c r="H5" s="9"/>
      <c r="I5" s="5">
        <f ca="1">VLOOKUP(2,list1,3,FALSE)</f>
        <v>9</v>
      </c>
      <c r="J5" s="1"/>
      <c r="K5" s="1"/>
      <c r="L5" s="1"/>
      <c r="M5" s="3">
        <f ca="1">O5*VLOOKUP(3,list3,2,FALSE)</f>
        <v>27</v>
      </c>
      <c r="N5" s="9"/>
      <c r="O5" s="5">
        <f ca="1">VLOOKUP(3,list1,3,FALSE)</f>
        <v>9</v>
      </c>
      <c r="P5" s="1"/>
      <c r="Q5" s="1"/>
      <c r="R5" s="1"/>
      <c r="S5" s="3">
        <f ca="1">U5*VLOOKUP(4,list3,2,FALSE)</f>
        <v>49</v>
      </c>
      <c r="T5" s="9"/>
      <c r="U5" s="5">
        <f ca="1">VLOOKUP(4,list1,3,FALSE)</f>
        <v>7</v>
      </c>
      <c r="V5" s="1"/>
      <c r="W5" s="1"/>
      <c r="X5" s="1"/>
      <c r="Y5" s="3">
        <f ca="1">AA5*VLOOKUP(5,list3,2,FALSE)</f>
        <v>30</v>
      </c>
      <c r="Z5" s="9"/>
      <c r="AA5" s="5">
        <f ca="1">VLOOKUP(5,list1,3,FALSE)</f>
        <v>6</v>
      </c>
      <c r="AB5" s="2"/>
      <c r="AC5" s="2"/>
      <c r="AD5" s="2"/>
    </row>
    <row r="6" spans="1:30" ht="28.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2</v>
      </c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28.5" customHeight="1" x14ac:dyDescent="0.4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28.5" customHeight="1" x14ac:dyDescent="0.4">
      <c r="A8" s="1">
        <f ca="1">C8*VLOOKUP(1,list4,2,FALSE)</f>
        <v>2</v>
      </c>
      <c r="B8" s="9" t="s">
        <v>1</v>
      </c>
      <c r="C8" s="4">
        <f ca="1">VLOOKUP(6,list1,2,FALSE)</f>
        <v>1</v>
      </c>
      <c r="D8" s="1"/>
      <c r="E8" s="1"/>
      <c r="F8" s="1"/>
      <c r="G8" s="1">
        <f ca="1">I8*VLOOKUP(2,list4,2,FALSE)</f>
        <v>40</v>
      </c>
      <c r="H8" s="9" t="s">
        <v>1</v>
      </c>
      <c r="I8" s="4">
        <f ca="1">VLOOKUP(7,list1,2,FALSE)</f>
        <v>8</v>
      </c>
      <c r="J8" s="1"/>
      <c r="K8" s="1"/>
      <c r="L8" s="1"/>
      <c r="M8" s="1">
        <f ca="1">O8*VLOOKUP(3,list4,2,FALSE)</f>
        <v>22</v>
      </c>
      <c r="N8" s="9" t="s">
        <v>1</v>
      </c>
      <c r="O8" s="4">
        <f ca="1">VLOOKUP(8,list1,2,FALSE)</f>
        <v>2</v>
      </c>
      <c r="P8" s="1"/>
      <c r="Q8" s="1"/>
      <c r="R8" s="1"/>
      <c r="S8" s="1">
        <f ca="1">U8*VLOOKUP(4,list4,2,FALSE)</f>
        <v>3</v>
      </c>
      <c r="T8" s="9" t="s">
        <v>1</v>
      </c>
      <c r="U8" s="4">
        <f ca="1">VLOOKUP(9,list1,2,FALSE)</f>
        <v>1</v>
      </c>
      <c r="V8" s="1"/>
      <c r="W8" s="1"/>
      <c r="X8" s="1"/>
      <c r="Y8" s="1">
        <f ca="1">AA8*VLOOKUP(5,list4,2,FALSE)</f>
        <v>21</v>
      </c>
      <c r="Z8" s="9" t="s">
        <v>1</v>
      </c>
      <c r="AA8" s="4">
        <f ca="1">VLOOKUP(10,list1,2,FALSE)</f>
        <v>3</v>
      </c>
      <c r="AB8" s="2"/>
      <c r="AC8" s="2"/>
      <c r="AD8" s="2"/>
    </row>
    <row r="9" spans="1:30" ht="28.5" customHeight="1" x14ac:dyDescent="0.4">
      <c r="A9" s="3">
        <f ca="1">C9*VLOOKUP(1,list4,2,FALSE)</f>
        <v>14</v>
      </c>
      <c r="B9" s="9"/>
      <c r="C9" s="5">
        <f ca="1">VLOOKUP(6,list1,3,FALSE)</f>
        <v>7</v>
      </c>
      <c r="D9" s="1"/>
      <c r="E9" s="1"/>
      <c r="F9" s="1"/>
      <c r="G9" s="3">
        <f ca="1">I9*VLOOKUP(2,list4,2,FALSE)</f>
        <v>45</v>
      </c>
      <c r="H9" s="9"/>
      <c r="I9" s="5">
        <f ca="1">VLOOKUP(7,list1,3,FALSE)</f>
        <v>9</v>
      </c>
      <c r="J9" s="1"/>
      <c r="K9" s="1"/>
      <c r="L9" s="1"/>
      <c r="M9" s="3">
        <f ca="1">O9*VLOOKUP(3,list4,2,FALSE)</f>
        <v>33</v>
      </c>
      <c r="N9" s="9"/>
      <c r="O9" s="5">
        <f ca="1">VLOOKUP(8,list1,3,FALSE)</f>
        <v>3</v>
      </c>
      <c r="P9" s="1"/>
      <c r="Q9" s="1"/>
      <c r="R9" s="1"/>
      <c r="S9" s="3">
        <f ca="1">U9*VLOOKUP(4,list4,2,FALSE)</f>
        <v>24</v>
      </c>
      <c r="T9" s="9"/>
      <c r="U9" s="5">
        <f ca="1">VLOOKUP(9,list1,3,FALSE)</f>
        <v>8</v>
      </c>
      <c r="V9" s="1"/>
      <c r="W9" s="1"/>
      <c r="X9" s="1"/>
      <c r="Y9" s="3">
        <f ca="1">AA9*VLOOKUP(5,list4,2,FALSE)</f>
        <v>49</v>
      </c>
      <c r="Z9" s="9"/>
      <c r="AA9" s="5">
        <f ca="1">VLOOKUP(10,list1,3,FALSE)</f>
        <v>7</v>
      </c>
      <c r="AB9" s="2"/>
      <c r="AC9" s="2"/>
      <c r="AD9" s="2"/>
    </row>
    <row r="10" spans="1:30" ht="28.5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28.5" customHeight="1" x14ac:dyDescent="0.4">
      <c r="A11" s="7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28.5" customHeight="1" x14ac:dyDescent="0.4">
      <c r="A12" s="1">
        <f ca="1">C12*VLOOKUP(1,list2,2,FALSE)</f>
        <v>9</v>
      </c>
      <c r="B12" s="9" t="s">
        <v>1</v>
      </c>
      <c r="C12" s="4">
        <f ca="1">VLOOKUP(11,list1,2,FALSE)</f>
        <v>3</v>
      </c>
      <c r="D12" s="1"/>
      <c r="E12" s="1"/>
      <c r="F12" s="1"/>
      <c r="G12" s="1">
        <f ca="1">I12*VLOOKUP(2,list2,2,FALSE)</f>
        <v>5</v>
      </c>
      <c r="H12" s="9" t="s">
        <v>1</v>
      </c>
      <c r="I12" s="4">
        <f ca="1">VLOOKUP(12,list1,2,FALSE)</f>
        <v>1</v>
      </c>
      <c r="J12" s="1"/>
      <c r="K12" s="1"/>
      <c r="L12" s="1"/>
      <c r="M12" s="1">
        <f ca="1">O12*VLOOKUP(3,list2,2,FALSE)</f>
        <v>20</v>
      </c>
      <c r="N12" s="9" t="s">
        <v>1</v>
      </c>
      <c r="O12" s="4">
        <f ca="1">VLOOKUP(13,list1,2,FALSE)</f>
        <v>5</v>
      </c>
      <c r="P12" s="1"/>
      <c r="Q12" s="1"/>
      <c r="R12" s="1"/>
      <c r="S12" s="1">
        <f ca="1">U12*VLOOKUP(4,list2,2,FALSE)</f>
        <v>55</v>
      </c>
      <c r="T12" s="9" t="s">
        <v>1</v>
      </c>
      <c r="U12" s="4">
        <f ca="1">VLOOKUP(14,list1,2,FALSE)</f>
        <v>5</v>
      </c>
      <c r="V12" s="1"/>
      <c r="W12" s="1"/>
      <c r="X12" s="1"/>
      <c r="Y12" s="1">
        <f ca="1">AA12*VLOOKUP(5,list2,2,FALSE)</f>
        <v>24</v>
      </c>
      <c r="Z12" s="9" t="s">
        <v>1</v>
      </c>
      <c r="AA12" s="4">
        <f ca="1">VLOOKUP(15,list1,2,FALSE)</f>
        <v>3</v>
      </c>
      <c r="AB12" s="2"/>
      <c r="AC12" s="2"/>
      <c r="AD12" s="2"/>
    </row>
    <row r="13" spans="1:30" ht="28.5" customHeight="1" x14ac:dyDescent="0.4">
      <c r="A13" s="3">
        <f ca="1">C13*VLOOKUP(1,list2,2,FALSE)</f>
        <v>15</v>
      </c>
      <c r="B13" s="9"/>
      <c r="C13" s="5">
        <f ca="1">VLOOKUP(11,list1,3,FALSE)</f>
        <v>5</v>
      </c>
      <c r="D13" s="1"/>
      <c r="E13" s="1"/>
      <c r="F13" s="1"/>
      <c r="G13" s="3">
        <f ca="1">I13*VLOOKUP(2,list2,2,FALSE)</f>
        <v>15</v>
      </c>
      <c r="H13" s="9"/>
      <c r="I13" s="5">
        <f ca="1">VLOOKUP(12,list1,3,FALSE)</f>
        <v>3</v>
      </c>
      <c r="J13" s="1"/>
      <c r="K13" s="1"/>
      <c r="L13" s="1"/>
      <c r="M13" s="3">
        <f ca="1">O13*VLOOKUP(3,list2,2,FALSE)</f>
        <v>32</v>
      </c>
      <c r="N13" s="9"/>
      <c r="O13" s="5">
        <f ca="1">VLOOKUP(13,list1,3,FALSE)</f>
        <v>8</v>
      </c>
      <c r="P13" s="1"/>
      <c r="Q13" s="1"/>
      <c r="R13" s="1"/>
      <c r="S13" s="3">
        <f ca="1">U13*VLOOKUP(4,list2,2,FALSE)</f>
        <v>99</v>
      </c>
      <c r="T13" s="9"/>
      <c r="U13" s="5">
        <f ca="1">VLOOKUP(14,list1,3,FALSE)</f>
        <v>9</v>
      </c>
      <c r="V13" s="1"/>
      <c r="W13" s="1"/>
      <c r="X13" s="1"/>
      <c r="Y13" s="3">
        <f ca="1">AA13*VLOOKUP(5,list2,2,FALSE)</f>
        <v>32</v>
      </c>
      <c r="Z13" s="9"/>
      <c r="AA13" s="5">
        <f ca="1">VLOOKUP(15,list1,3,FALSE)</f>
        <v>4</v>
      </c>
      <c r="AB13" s="2"/>
      <c r="AC13" s="2"/>
      <c r="AD13" s="2"/>
    </row>
    <row r="14" spans="1:30" ht="28.5" customHeight="1" x14ac:dyDescent="0.4">
      <c r="A14" s="2"/>
      <c r="B14" s="2"/>
      <c r="C14" s="6"/>
      <c r="D14" s="2"/>
      <c r="E14" s="2"/>
      <c r="F14" s="2"/>
      <c r="G14" s="2"/>
      <c r="H14" s="2"/>
      <c r="I14" s="6"/>
      <c r="J14" s="2"/>
      <c r="K14" s="2"/>
      <c r="L14" s="2"/>
      <c r="M14" s="2"/>
      <c r="N14" s="2"/>
      <c r="O14" s="6"/>
      <c r="P14" s="2"/>
      <c r="Q14" s="2"/>
      <c r="R14" s="2"/>
      <c r="S14" s="2"/>
      <c r="T14" s="2"/>
      <c r="U14" s="6"/>
      <c r="V14" s="2"/>
      <c r="W14" s="2"/>
      <c r="X14" s="2"/>
      <c r="Y14" s="2"/>
      <c r="Z14" s="2"/>
      <c r="AA14" s="6"/>
      <c r="AB14" s="2"/>
      <c r="AC14" s="2"/>
      <c r="AD14" s="2"/>
    </row>
    <row r="15" spans="1:30" ht="28.5" customHeight="1" x14ac:dyDescent="0.4">
      <c r="A15" s="1">
        <f ca="1">C15*VLOOKUP(6,list2,2,FALSE)</f>
        <v>4</v>
      </c>
      <c r="B15" s="9" t="s">
        <v>1</v>
      </c>
      <c r="C15" s="4">
        <f ca="1">VLOOKUP(16,list1,2,FALSE)</f>
        <v>2</v>
      </c>
      <c r="D15" s="1"/>
      <c r="E15" s="1"/>
      <c r="F15" s="1"/>
      <c r="G15" s="1">
        <f ca="1">I15*VLOOKUP(7,list2,2,FALSE)</f>
        <v>18</v>
      </c>
      <c r="H15" s="9" t="s">
        <v>1</v>
      </c>
      <c r="I15" s="4">
        <f ca="1">VLOOKUP(17,list1,2,FALSE)</f>
        <v>2</v>
      </c>
      <c r="J15" s="1"/>
      <c r="K15" s="1"/>
      <c r="L15" s="1"/>
      <c r="M15" s="1">
        <f ca="1">O15*VLOOKUP(8,list2,2,FALSE)</f>
        <v>56</v>
      </c>
      <c r="N15" s="9" t="s">
        <v>1</v>
      </c>
      <c r="O15" s="4">
        <f ca="1">VLOOKUP(18,list1,2,FALSE)</f>
        <v>7</v>
      </c>
      <c r="P15" s="1"/>
      <c r="Q15" s="1"/>
      <c r="R15" s="1"/>
      <c r="S15" s="1">
        <f ca="1">U15*VLOOKUP(9,list2,2,FALSE)</f>
        <v>11</v>
      </c>
      <c r="T15" s="9" t="s">
        <v>1</v>
      </c>
      <c r="U15" s="4">
        <f ca="1">VLOOKUP(19,list1,2,FALSE)</f>
        <v>1</v>
      </c>
      <c r="V15" s="1"/>
      <c r="W15" s="1"/>
      <c r="X15" s="1"/>
      <c r="Y15" s="1">
        <f ca="1">AA15*VLOOKUP(10,list2,2,FALSE)</f>
        <v>9</v>
      </c>
      <c r="Z15" s="9" t="s">
        <v>1</v>
      </c>
      <c r="AA15" s="4">
        <f ca="1">VLOOKUP(20,list1,2,FALSE)</f>
        <v>1</v>
      </c>
      <c r="AB15" s="2"/>
      <c r="AC15" s="2"/>
      <c r="AD15" s="2"/>
    </row>
    <row r="16" spans="1:30" ht="28.5" customHeight="1" x14ac:dyDescent="0.4">
      <c r="A16" s="3">
        <f ca="1">C16*VLOOKUP(6,list2,2,FALSE)</f>
        <v>14</v>
      </c>
      <c r="B16" s="9"/>
      <c r="C16" s="5">
        <f ca="1">VLOOKUP(16,list1,3,FALSE)</f>
        <v>7</v>
      </c>
      <c r="D16" s="1"/>
      <c r="E16" s="1"/>
      <c r="F16" s="1"/>
      <c r="G16" s="3">
        <f ca="1">I16*VLOOKUP(7,list2,2,FALSE)</f>
        <v>81</v>
      </c>
      <c r="H16" s="9"/>
      <c r="I16" s="5">
        <f ca="1">VLOOKUP(17,list1,3,FALSE)</f>
        <v>9</v>
      </c>
      <c r="J16" s="1"/>
      <c r="K16" s="1"/>
      <c r="L16" s="1"/>
      <c r="M16" s="3">
        <f ca="1">O16*VLOOKUP(8,list2,2,FALSE)</f>
        <v>64</v>
      </c>
      <c r="N16" s="9"/>
      <c r="O16" s="5">
        <f ca="1">VLOOKUP(18,list1,3,FALSE)</f>
        <v>8</v>
      </c>
      <c r="P16" s="1"/>
      <c r="Q16" s="1"/>
      <c r="R16" s="1"/>
      <c r="S16" s="3">
        <f ca="1">U16*VLOOKUP(9,list2,2,FALSE)</f>
        <v>55</v>
      </c>
      <c r="T16" s="9"/>
      <c r="U16" s="5">
        <f ca="1">VLOOKUP(19,list1,3,FALSE)</f>
        <v>5</v>
      </c>
      <c r="V16" s="1"/>
      <c r="W16" s="1"/>
      <c r="X16" s="1"/>
      <c r="Y16" s="3">
        <f ca="1">AA16*VLOOKUP(10,list2,2,FALSE)</f>
        <v>54</v>
      </c>
      <c r="Z16" s="9"/>
      <c r="AA16" s="5">
        <f ca="1">VLOOKUP(20,list1,3,FALSE)</f>
        <v>6</v>
      </c>
      <c r="AB16" s="2"/>
      <c r="AC16" s="2"/>
      <c r="AD16" s="2"/>
    </row>
    <row r="17" spans="1:30" ht="28.5" customHeight="1" x14ac:dyDescent="0.4">
      <c r="A17" s="2"/>
      <c r="B17" s="2"/>
      <c r="C17" s="6"/>
      <c r="D17" s="2"/>
      <c r="E17" s="2"/>
      <c r="F17" s="2"/>
      <c r="G17" s="2"/>
      <c r="H17" s="2"/>
      <c r="I17" s="6"/>
      <c r="J17" s="2"/>
      <c r="K17" s="2"/>
      <c r="L17" s="2"/>
      <c r="M17" s="2"/>
      <c r="N17" s="2"/>
      <c r="O17" s="6"/>
      <c r="P17" s="2"/>
      <c r="Q17" s="2"/>
      <c r="R17" s="2"/>
      <c r="S17" s="2"/>
      <c r="T17" s="2"/>
      <c r="U17" s="6"/>
      <c r="V17" s="2"/>
      <c r="W17" s="2"/>
      <c r="X17" s="2"/>
      <c r="Y17" s="2"/>
      <c r="Z17" s="2"/>
      <c r="AA17" s="6"/>
      <c r="AB17" s="2"/>
      <c r="AC17" s="2"/>
      <c r="AD17" s="2"/>
    </row>
    <row r="18" spans="1:30" ht="28.5" customHeight="1" x14ac:dyDescent="0.4">
      <c r="A18" s="1">
        <f ca="1">C18*VLOOKUP(16,list2,2,FALSE)</f>
        <v>7</v>
      </c>
      <c r="B18" s="9" t="s">
        <v>1</v>
      </c>
      <c r="C18" s="4">
        <f ca="1">VLOOKUP(21,list1,2,FALSE)</f>
        <v>1</v>
      </c>
      <c r="D18" s="1"/>
      <c r="E18" s="1"/>
      <c r="F18" s="1"/>
      <c r="G18" s="1">
        <f ca="1">I18*VLOOKUP(17,list2,2,FALSE)</f>
        <v>20</v>
      </c>
      <c r="H18" s="9" t="s">
        <v>1</v>
      </c>
      <c r="I18" s="4">
        <f ca="1">VLOOKUP(22,list1,2,FALSE)</f>
        <v>4</v>
      </c>
      <c r="J18" s="1"/>
      <c r="K18" s="1"/>
      <c r="L18" s="1"/>
      <c r="M18" s="1">
        <f ca="1">O18*VLOOKUP(18,list2,2,FALSE)</f>
        <v>2</v>
      </c>
      <c r="N18" s="9" t="s">
        <v>1</v>
      </c>
      <c r="O18" s="4">
        <f ca="1">VLOOKUP(23,list1,2,FALSE)</f>
        <v>1</v>
      </c>
      <c r="P18" s="1"/>
      <c r="Q18" s="1"/>
      <c r="R18" s="1"/>
      <c r="S18" s="1">
        <f ca="1">U18*VLOOKUP(19,list2,2,FALSE)</f>
        <v>4</v>
      </c>
      <c r="T18" s="9" t="s">
        <v>1</v>
      </c>
      <c r="U18" s="4">
        <f ca="1">VLOOKUP(24,list1,2,FALSE)</f>
        <v>1</v>
      </c>
      <c r="V18" s="1"/>
      <c r="W18" s="1"/>
      <c r="X18" s="1"/>
      <c r="Y18" s="1">
        <f ca="1">AA18*VLOOKUP(20,list2,2,FALSE)</f>
        <v>42</v>
      </c>
      <c r="Z18" s="9" t="s">
        <v>1</v>
      </c>
      <c r="AA18" s="4">
        <f ca="1">VLOOKUP(25,list1,2,FALSE)</f>
        <v>6</v>
      </c>
      <c r="AB18" s="2"/>
      <c r="AC18" s="2"/>
      <c r="AD18" s="2"/>
    </row>
    <row r="19" spans="1:30" ht="28.5" customHeight="1" x14ac:dyDescent="0.4">
      <c r="A19" s="3">
        <f ca="1">C19*VLOOKUP(16,list2,2,FALSE)</f>
        <v>14</v>
      </c>
      <c r="B19" s="9"/>
      <c r="C19" s="5">
        <f ca="1">VLOOKUP(21,list1,3,FALSE)</f>
        <v>2</v>
      </c>
      <c r="D19" s="1"/>
      <c r="E19" s="1"/>
      <c r="F19" s="1"/>
      <c r="G19" s="3">
        <f ca="1">I19*VLOOKUP(17,list2,2,FALSE)</f>
        <v>35</v>
      </c>
      <c r="H19" s="9"/>
      <c r="I19" s="5">
        <f ca="1">VLOOKUP(22,list1,3,FALSE)</f>
        <v>7</v>
      </c>
      <c r="J19" s="1"/>
      <c r="K19" s="1"/>
      <c r="L19" s="1"/>
      <c r="M19" s="3">
        <f ca="1">O19*VLOOKUP(18,list2,2,FALSE)</f>
        <v>8</v>
      </c>
      <c r="N19" s="9"/>
      <c r="O19" s="5">
        <f ca="1">VLOOKUP(23,list1,3,FALSE)</f>
        <v>4</v>
      </c>
      <c r="P19" s="1"/>
      <c r="Q19" s="1"/>
      <c r="R19" s="1"/>
      <c r="S19" s="3">
        <f ca="1">U19*VLOOKUP(19,list2,2,FALSE)</f>
        <v>36</v>
      </c>
      <c r="T19" s="9"/>
      <c r="U19" s="5">
        <f ca="1">VLOOKUP(24,list1,3,FALSE)</f>
        <v>9</v>
      </c>
      <c r="V19" s="1"/>
      <c r="W19" s="1"/>
      <c r="X19" s="1"/>
      <c r="Y19" s="3">
        <f ca="1">AA19*VLOOKUP(20,list2,2,FALSE)</f>
        <v>49</v>
      </c>
      <c r="Z19" s="9"/>
      <c r="AA19" s="5">
        <f ca="1">VLOOKUP(25,list1,3,FALSE)</f>
        <v>7</v>
      </c>
      <c r="AB19" s="2"/>
      <c r="AC19" s="2"/>
      <c r="AD19" s="2"/>
    </row>
  </sheetData>
  <sheetProtection sheet="1" objects="1" scenarios="1" selectLockedCells="1"/>
  <mergeCells count="34">
    <mergeCell ref="N3:P3"/>
    <mergeCell ref="T3:V3"/>
    <mergeCell ref="Z3:AB3"/>
    <mergeCell ref="B4:B5"/>
    <mergeCell ref="H4:H5"/>
    <mergeCell ref="N4:N5"/>
    <mergeCell ref="T4:T5"/>
    <mergeCell ref="Z4:Z5"/>
    <mergeCell ref="B18:B19"/>
    <mergeCell ref="H18:H19"/>
    <mergeCell ref="N18:N19"/>
    <mergeCell ref="T18:T19"/>
    <mergeCell ref="Z18:Z19"/>
    <mergeCell ref="B15:B16"/>
    <mergeCell ref="H15:H16"/>
    <mergeCell ref="N15:N16"/>
    <mergeCell ref="T15:T16"/>
    <mergeCell ref="Z15:Z16"/>
    <mergeCell ref="A1:Q1"/>
    <mergeCell ref="R1:AD1"/>
    <mergeCell ref="T8:T9"/>
    <mergeCell ref="B12:B13"/>
    <mergeCell ref="H12:H13"/>
    <mergeCell ref="N12:N13"/>
    <mergeCell ref="T12:T13"/>
    <mergeCell ref="A11:AD11"/>
    <mergeCell ref="Z8:Z9"/>
    <mergeCell ref="B8:B9"/>
    <mergeCell ref="H8:H9"/>
    <mergeCell ref="N8:N9"/>
    <mergeCell ref="Z12:Z13"/>
    <mergeCell ref="A7:AD7"/>
    <mergeCell ref="B3:D3"/>
    <mergeCell ref="H3:J3"/>
  </mergeCells>
  <phoneticPr fontId="1"/>
  <pageMargins left="0.59055118110236215" right="0.59055118110236215" top="0.59055118110236215" bottom="0.59055118110236215" header="0.31496062992125984" footer="0.31496062992125984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C78F-0F22-4B16-A66F-57891DCA5FCF}">
  <dimension ref="B1:Q27"/>
  <sheetViews>
    <sheetView topLeftCell="C1" workbookViewId="0">
      <selection activeCell="J17" sqref="J17"/>
    </sheetView>
  </sheetViews>
  <sheetFormatPr defaultRowHeight="18.75" x14ac:dyDescent="0.4"/>
  <cols>
    <col min="4" max="5" width="2.625" bestFit="1" customWidth="1"/>
    <col min="8" max="9" width="3.75" bestFit="1" customWidth="1"/>
    <col min="12" max="12" width="2.625" bestFit="1" customWidth="1"/>
    <col min="13" max="13" width="3.75" bestFit="1" customWidth="1"/>
    <col min="16" max="16" width="2.625" bestFit="1" customWidth="1"/>
    <col min="17" max="17" width="3.75" bestFit="1" customWidth="1"/>
  </cols>
  <sheetData>
    <row r="1" spans="2:17" x14ac:dyDescent="0.4">
      <c r="B1">
        <f ca="1">RAND()</f>
        <v>0.21198490337588838</v>
      </c>
      <c r="C1">
        <f t="shared" ref="C1:C27" ca="1" si="0">RANK(B1,$B$1:$B$27,0)</f>
        <v>21</v>
      </c>
      <c r="D1">
        <v>1</v>
      </c>
      <c r="E1">
        <v>2</v>
      </c>
      <c r="G1">
        <f t="shared" ref="G1:G20" ca="1" si="1">RAND()</f>
        <v>0.10929006886317572</v>
      </c>
      <c r="H1">
        <f ca="1">RANK(G1,$G$1:$G$20,)</f>
        <v>18</v>
      </c>
      <c r="I1">
        <v>2</v>
      </c>
      <c r="K1">
        <f ca="1">RAND()</f>
        <v>0.88630554692045349</v>
      </c>
      <c r="L1">
        <f ca="1">RANK(K1,$K$1:$K$5,0)</f>
        <v>1</v>
      </c>
      <c r="M1">
        <v>2</v>
      </c>
      <c r="O1">
        <f ca="1">RAND()</f>
        <v>0.83510165722220275</v>
      </c>
      <c r="P1">
        <f ca="1">RANK(O1,$O$1:$O$5,0)</f>
        <v>1</v>
      </c>
      <c r="Q1">
        <v>2</v>
      </c>
    </row>
    <row r="2" spans="2:17" x14ac:dyDescent="0.4">
      <c r="B2">
        <f t="shared" ref="B2:B27" ca="1" si="2">RAND()</f>
        <v>0.5478445703605912</v>
      </c>
      <c r="C2">
        <f t="shared" ca="1" si="0"/>
        <v>12</v>
      </c>
      <c r="D2">
        <v>1</v>
      </c>
      <c r="E2">
        <v>3</v>
      </c>
      <c r="G2">
        <f t="shared" ca="1" si="1"/>
        <v>0.89560907696108261</v>
      </c>
      <c r="H2">
        <f t="shared" ref="H2:H20" ca="1" si="3">RANK(G2,$G$1:$G$20,)</f>
        <v>1</v>
      </c>
      <c r="I2">
        <v>3</v>
      </c>
      <c r="K2">
        <f t="shared" ref="K2:K5" ca="1" si="4">RAND()</f>
        <v>0.4889104212238532</v>
      </c>
      <c r="L2">
        <f t="shared" ref="L2:L5" ca="1" si="5">RANK(K2,$K$1:$K$5,0)</f>
        <v>3</v>
      </c>
      <c r="M2">
        <v>3</v>
      </c>
      <c r="O2">
        <f t="shared" ref="O2:O5" ca="1" si="6">RAND()</f>
        <v>0.2773894937742224</v>
      </c>
      <c r="P2">
        <f t="shared" ref="P2:P5" ca="1" si="7">RANK(O2,$O$1:$O$5,0)</f>
        <v>4</v>
      </c>
      <c r="Q2">
        <v>3</v>
      </c>
    </row>
    <row r="3" spans="2:17" x14ac:dyDescent="0.4">
      <c r="B3">
        <f t="shared" ca="1" si="2"/>
        <v>0.68393231155333534</v>
      </c>
      <c r="C3">
        <f t="shared" ca="1" si="0"/>
        <v>8</v>
      </c>
      <c r="D3">
        <v>2</v>
      </c>
      <c r="E3">
        <v>3</v>
      </c>
      <c r="G3">
        <f t="shared" ca="1" si="1"/>
        <v>0.86146328711653719</v>
      </c>
      <c r="H3">
        <f t="shared" ca="1" si="3"/>
        <v>3</v>
      </c>
      <c r="I3">
        <v>4</v>
      </c>
      <c r="K3">
        <f t="shared" ca="1" si="4"/>
        <v>0.16634022434689288</v>
      </c>
      <c r="L3">
        <f t="shared" ca="1" si="5"/>
        <v>5</v>
      </c>
      <c r="M3">
        <v>5</v>
      </c>
      <c r="O3">
        <f t="shared" ca="1" si="6"/>
        <v>0.49245706380554277</v>
      </c>
      <c r="P3">
        <f t="shared" ca="1" si="7"/>
        <v>2</v>
      </c>
      <c r="Q3">
        <v>5</v>
      </c>
    </row>
    <row r="4" spans="2:17" x14ac:dyDescent="0.4">
      <c r="B4">
        <f t="shared" ca="1" si="2"/>
        <v>0.19198284691798728</v>
      </c>
      <c r="C4">
        <f t="shared" ca="1" si="0"/>
        <v>23</v>
      </c>
      <c r="D4">
        <v>1</v>
      </c>
      <c r="E4">
        <v>4</v>
      </c>
      <c r="G4">
        <f t="shared" ca="1" si="1"/>
        <v>0.87942499649663419</v>
      </c>
      <c r="H4">
        <f t="shared" ca="1" si="3"/>
        <v>2</v>
      </c>
      <c r="I4">
        <v>5</v>
      </c>
      <c r="K4">
        <f t="shared" ca="1" si="4"/>
        <v>0.46917691447261511</v>
      </c>
      <c r="L4">
        <f t="shared" ca="1" si="5"/>
        <v>4</v>
      </c>
      <c r="M4">
        <v>7</v>
      </c>
      <c r="O4">
        <f t="shared" ca="1" si="6"/>
        <v>8.8610736256456879E-2</v>
      </c>
      <c r="P4">
        <f t="shared" ca="1" si="7"/>
        <v>5</v>
      </c>
      <c r="Q4">
        <v>7</v>
      </c>
    </row>
    <row r="5" spans="2:17" x14ac:dyDescent="0.4">
      <c r="B5">
        <f t="shared" ca="1" si="2"/>
        <v>0.40284966446947601</v>
      </c>
      <c r="C5">
        <f t="shared" ca="1" si="0"/>
        <v>15</v>
      </c>
      <c r="D5">
        <v>3</v>
      </c>
      <c r="E5">
        <v>4</v>
      </c>
      <c r="G5">
        <f t="shared" ca="1" si="1"/>
        <v>0.22379681616639646</v>
      </c>
      <c r="H5">
        <f t="shared" ca="1" si="3"/>
        <v>15</v>
      </c>
      <c r="I5">
        <v>6</v>
      </c>
      <c r="K5">
        <f t="shared" ca="1" si="4"/>
        <v>0.68153182163713877</v>
      </c>
      <c r="L5">
        <f t="shared" ca="1" si="5"/>
        <v>2</v>
      </c>
      <c r="M5">
        <v>11</v>
      </c>
      <c r="O5">
        <f t="shared" ca="1" si="6"/>
        <v>0.28392760902638814</v>
      </c>
      <c r="P5">
        <f t="shared" ca="1" si="7"/>
        <v>3</v>
      </c>
      <c r="Q5">
        <v>11</v>
      </c>
    </row>
    <row r="6" spans="2:17" x14ac:dyDescent="0.4">
      <c r="B6">
        <f t="shared" ca="1" si="2"/>
        <v>0.27424604271897024</v>
      </c>
      <c r="C6">
        <f t="shared" ca="1" si="0"/>
        <v>19</v>
      </c>
      <c r="D6">
        <v>1</v>
      </c>
      <c r="E6">
        <v>5</v>
      </c>
      <c r="G6">
        <f t="shared" ca="1" si="1"/>
        <v>5.1937011215096085E-2</v>
      </c>
      <c r="H6">
        <f t="shared" ca="1" si="3"/>
        <v>20</v>
      </c>
      <c r="I6">
        <v>7</v>
      </c>
    </row>
    <row r="7" spans="2:17" x14ac:dyDescent="0.4">
      <c r="B7">
        <f t="shared" ca="1" si="2"/>
        <v>5.2737143439831824E-2</v>
      </c>
      <c r="C7">
        <f t="shared" ca="1" si="0"/>
        <v>26</v>
      </c>
      <c r="D7">
        <v>2</v>
      </c>
      <c r="E7">
        <v>5</v>
      </c>
      <c r="G7">
        <f t="shared" ca="1" si="1"/>
        <v>0.81402452960603777</v>
      </c>
      <c r="H7">
        <f t="shared" ca="1" si="3"/>
        <v>5</v>
      </c>
      <c r="I7">
        <v>8</v>
      </c>
    </row>
    <row r="8" spans="2:17" x14ac:dyDescent="0.4">
      <c r="B8">
        <f t="shared" ca="1" si="2"/>
        <v>0.63475619625769619</v>
      </c>
      <c r="C8">
        <f t="shared" ca="1" si="0"/>
        <v>11</v>
      </c>
      <c r="D8">
        <v>3</v>
      </c>
      <c r="E8">
        <v>5</v>
      </c>
      <c r="G8">
        <f t="shared" ca="1" si="1"/>
        <v>0.68113772860474364</v>
      </c>
      <c r="H8">
        <f t="shared" ca="1" si="3"/>
        <v>7</v>
      </c>
      <c r="I8">
        <v>9</v>
      </c>
    </row>
    <row r="9" spans="2:17" x14ac:dyDescent="0.4">
      <c r="B9">
        <f t="shared" ca="1" si="2"/>
        <v>0.98465550763211374</v>
      </c>
      <c r="C9">
        <f t="shared" ca="1" si="0"/>
        <v>1</v>
      </c>
      <c r="D9">
        <v>4</v>
      </c>
      <c r="E9">
        <v>5</v>
      </c>
      <c r="G9">
        <f t="shared" ca="1" si="1"/>
        <v>0.33529865172378026</v>
      </c>
      <c r="H9">
        <f t="shared" ca="1" si="3"/>
        <v>13</v>
      </c>
      <c r="I9">
        <v>10</v>
      </c>
    </row>
    <row r="10" spans="2:17" x14ac:dyDescent="0.4">
      <c r="B10">
        <f t="shared" ca="1" si="2"/>
        <v>0.27134010502245942</v>
      </c>
      <c r="C10">
        <f t="shared" ca="1" si="0"/>
        <v>20</v>
      </c>
      <c r="D10">
        <v>1</v>
      </c>
      <c r="E10">
        <v>6</v>
      </c>
      <c r="G10">
        <f t="shared" ca="1" si="1"/>
        <v>0.83110612773842674</v>
      </c>
      <c r="H10">
        <f t="shared" ca="1" si="3"/>
        <v>4</v>
      </c>
      <c r="I10">
        <v>11</v>
      </c>
    </row>
    <row r="11" spans="2:17" x14ac:dyDescent="0.4">
      <c r="B11">
        <f t="shared" ca="1" si="2"/>
        <v>0.81578156970914217</v>
      </c>
      <c r="C11">
        <f t="shared" ca="1" si="0"/>
        <v>5</v>
      </c>
      <c r="D11">
        <v>5</v>
      </c>
      <c r="E11">
        <v>6</v>
      </c>
      <c r="G11">
        <f t="shared" ca="1" si="1"/>
        <v>0.79170636315131615</v>
      </c>
      <c r="H11">
        <f t="shared" ca="1" si="3"/>
        <v>6</v>
      </c>
      <c r="I11">
        <v>2</v>
      </c>
    </row>
    <row r="12" spans="2:17" x14ac:dyDescent="0.4">
      <c r="B12">
        <f t="shared" ca="1" si="2"/>
        <v>0.71203306456793369</v>
      </c>
      <c r="C12">
        <f t="shared" ca="1" si="0"/>
        <v>6</v>
      </c>
      <c r="D12">
        <v>1</v>
      </c>
      <c r="E12">
        <v>7</v>
      </c>
      <c r="G12">
        <f t="shared" ca="1" si="1"/>
        <v>0.33271527061666883</v>
      </c>
      <c r="H12">
        <f t="shared" ca="1" si="3"/>
        <v>14</v>
      </c>
      <c r="I12">
        <v>3</v>
      </c>
    </row>
    <row r="13" spans="2:17" x14ac:dyDescent="0.4">
      <c r="B13">
        <f t="shared" ca="1" si="2"/>
        <v>0.34931448095440476</v>
      </c>
      <c r="C13">
        <f t="shared" ca="1" si="0"/>
        <v>16</v>
      </c>
      <c r="D13">
        <v>2</v>
      </c>
      <c r="E13">
        <v>7</v>
      </c>
      <c r="G13">
        <f t="shared" ca="1" si="1"/>
        <v>8.3669140152638377E-2</v>
      </c>
      <c r="H13">
        <f t="shared" ca="1" si="3"/>
        <v>19</v>
      </c>
      <c r="I13">
        <v>4</v>
      </c>
    </row>
    <row r="14" spans="2:17" x14ac:dyDescent="0.4">
      <c r="B14">
        <f t="shared" ca="1" si="2"/>
        <v>0.6701745703219858</v>
      </c>
      <c r="C14">
        <f t="shared" ca="1" si="0"/>
        <v>10</v>
      </c>
      <c r="D14">
        <v>3</v>
      </c>
      <c r="E14">
        <v>7</v>
      </c>
      <c r="G14">
        <f t="shared" ca="1" si="1"/>
        <v>0.14840378138391463</v>
      </c>
      <c r="H14">
        <f t="shared" ca="1" si="3"/>
        <v>17</v>
      </c>
      <c r="I14">
        <v>5</v>
      </c>
    </row>
    <row r="15" spans="2:17" x14ac:dyDescent="0.4">
      <c r="B15">
        <f t="shared" ca="1" si="2"/>
        <v>0.2049334479072108</v>
      </c>
      <c r="C15">
        <f t="shared" ca="1" si="0"/>
        <v>22</v>
      </c>
      <c r="D15">
        <v>4</v>
      </c>
      <c r="E15">
        <v>7</v>
      </c>
      <c r="G15">
        <f t="shared" ca="1" si="1"/>
        <v>0.33588433759767189</v>
      </c>
      <c r="H15">
        <f t="shared" ca="1" si="3"/>
        <v>12</v>
      </c>
      <c r="I15">
        <v>6</v>
      </c>
    </row>
    <row r="16" spans="2:17" x14ac:dyDescent="0.4">
      <c r="B16">
        <f t="shared" ca="1" si="2"/>
        <v>0.81839886905250236</v>
      </c>
      <c r="C16">
        <f t="shared" ca="1" si="0"/>
        <v>4</v>
      </c>
      <c r="D16">
        <v>5</v>
      </c>
      <c r="E16">
        <v>7</v>
      </c>
      <c r="G16">
        <f t="shared" ca="1" si="1"/>
        <v>0.17992375477402711</v>
      </c>
      <c r="H16">
        <f t="shared" ca="1" si="3"/>
        <v>16</v>
      </c>
      <c r="I16">
        <v>7</v>
      </c>
    </row>
    <row r="17" spans="2:9" x14ac:dyDescent="0.4">
      <c r="B17">
        <f t="shared" ca="1" si="2"/>
        <v>0.12346942294179797</v>
      </c>
      <c r="C17">
        <f t="shared" ca="1" si="0"/>
        <v>25</v>
      </c>
      <c r="D17">
        <v>6</v>
      </c>
      <c r="E17">
        <v>7</v>
      </c>
      <c r="G17">
        <f t="shared" ca="1" si="1"/>
        <v>0.67642686061437218</v>
      </c>
      <c r="H17">
        <f t="shared" ca="1" si="3"/>
        <v>8</v>
      </c>
      <c r="I17">
        <v>8</v>
      </c>
    </row>
    <row r="18" spans="2:9" x14ac:dyDescent="0.4">
      <c r="B18">
        <f t="shared" ca="1" si="2"/>
        <v>0.67502220888193187</v>
      </c>
      <c r="C18">
        <f t="shared" ca="1" si="0"/>
        <v>9</v>
      </c>
      <c r="D18">
        <v>1</v>
      </c>
      <c r="E18">
        <v>8</v>
      </c>
      <c r="G18">
        <f t="shared" ca="1" si="1"/>
        <v>0.52872490362880065</v>
      </c>
      <c r="H18">
        <f t="shared" ca="1" si="3"/>
        <v>10</v>
      </c>
      <c r="I18">
        <v>9</v>
      </c>
    </row>
    <row r="19" spans="2:9" x14ac:dyDescent="0.4">
      <c r="B19">
        <f t="shared" ca="1" si="2"/>
        <v>4.8679811184508592E-2</v>
      </c>
      <c r="C19">
        <f t="shared" ca="1" si="0"/>
        <v>27</v>
      </c>
      <c r="D19">
        <v>3</v>
      </c>
      <c r="E19">
        <v>8</v>
      </c>
      <c r="G19">
        <f t="shared" ca="1" si="1"/>
        <v>0.51084766285080829</v>
      </c>
      <c r="H19">
        <f t="shared" ca="1" si="3"/>
        <v>11</v>
      </c>
      <c r="I19">
        <v>10</v>
      </c>
    </row>
    <row r="20" spans="2:9" x14ac:dyDescent="0.4">
      <c r="B20">
        <f t="shared" ca="1" si="2"/>
        <v>0.51091418019148827</v>
      </c>
      <c r="C20">
        <f t="shared" ca="1" si="0"/>
        <v>13</v>
      </c>
      <c r="D20">
        <v>5</v>
      </c>
      <c r="E20">
        <v>8</v>
      </c>
      <c r="G20">
        <f t="shared" ca="1" si="1"/>
        <v>0.57827509474600902</v>
      </c>
      <c r="H20">
        <f t="shared" ca="1" si="3"/>
        <v>9</v>
      </c>
      <c r="I20">
        <v>11</v>
      </c>
    </row>
    <row r="21" spans="2:9" x14ac:dyDescent="0.4">
      <c r="B21">
        <f t="shared" ca="1" si="2"/>
        <v>0.30640963803580401</v>
      </c>
      <c r="C21">
        <f t="shared" ca="1" si="0"/>
        <v>18</v>
      </c>
      <c r="D21">
        <v>7</v>
      </c>
      <c r="E21">
        <v>8</v>
      </c>
    </row>
    <row r="22" spans="2:9" x14ac:dyDescent="0.4">
      <c r="B22">
        <f t="shared" ca="1" si="2"/>
        <v>0.13733304072936814</v>
      </c>
      <c r="C22">
        <f t="shared" ca="1" si="0"/>
        <v>24</v>
      </c>
      <c r="D22">
        <v>1</v>
      </c>
      <c r="E22">
        <v>9</v>
      </c>
    </row>
    <row r="23" spans="2:9" x14ac:dyDescent="0.4">
      <c r="B23">
        <f t="shared" ca="1" si="2"/>
        <v>0.32481981626031176</v>
      </c>
      <c r="C23">
        <f t="shared" ca="1" si="0"/>
        <v>17</v>
      </c>
      <c r="D23">
        <v>2</v>
      </c>
      <c r="E23">
        <v>9</v>
      </c>
    </row>
    <row r="24" spans="2:9" x14ac:dyDescent="0.4">
      <c r="B24">
        <f t="shared" ca="1" si="2"/>
        <v>0.83358578627196078</v>
      </c>
      <c r="C24">
        <f t="shared" ca="1" si="0"/>
        <v>3</v>
      </c>
      <c r="D24">
        <v>4</v>
      </c>
      <c r="E24">
        <v>9</v>
      </c>
    </row>
    <row r="25" spans="2:9" x14ac:dyDescent="0.4">
      <c r="B25">
        <f t="shared" ca="1" si="2"/>
        <v>0.44085886179115952</v>
      </c>
      <c r="C25">
        <f t="shared" ca="1" si="0"/>
        <v>14</v>
      </c>
      <c r="D25">
        <v>5</v>
      </c>
      <c r="E25">
        <v>9</v>
      </c>
    </row>
    <row r="26" spans="2:9" x14ac:dyDescent="0.4">
      <c r="B26">
        <f t="shared" ca="1" si="2"/>
        <v>0.85947560103749776</v>
      </c>
      <c r="C26">
        <f t="shared" ca="1" si="0"/>
        <v>2</v>
      </c>
      <c r="D26">
        <v>7</v>
      </c>
      <c r="E26">
        <v>9</v>
      </c>
    </row>
    <row r="27" spans="2:9" x14ac:dyDescent="0.4">
      <c r="B27">
        <f t="shared" ca="1" si="2"/>
        <v>0.69622946831953703</v>
      </c>
      <c r="C27">
        <f t="shared" ca="1" si="0"/>
        <v>7</v>
      </c>
      <c r="D27">
        <v>8</v>
      </c>
      <c r="E27">
        <v>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印刷シート</vt:lpstr>
      <vt:lpstr>Sheet3</vt:lpstr>
      <vt:lpstr>list1</vt:lpstr>
      <vt:lpstr>list2</vt:lpstr>
      <vt:lpstr>list3</vt:lpstr>
      <vt:lpstr>list4</vt:lpstr>
      <vt:lpstr>印刷シート!Print_Area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一家 中尾</dc:creator>
  <cp:keywords/>
  <dc:description/>
  <cp:lastModifiedBy>一家 中尾</cp:lastModifiedBy>
  <cp:revision/>
  <cp:lastPrinted>2024-07-23T02:28:28Z</cp:lastPrinted>
  <dcterms:created xsi:type="dcterms:W3CDTF">2024-06-28T22:13:21Z</dcterms:created>
  <dcterms:modified xsi:type="dcterms:W3CDTF">2024-07-23T02:34:55Z</dcterms:modified>
  <cp:category/>
  <cp:contentStatus/>
</cp:coreProperties>
</file>