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37cd1931057d558/HP/計算・推論教材倉庫/souko/numberconsepts/fraction/reduse/"/>
    </mc:Choice>
  </mc:AlternateContent>
  <xr:revisionPtr revIDLastSave="167" documentId="8_{11968FB2-E3D4-48C9-B5AF-7675F37132E6}" xr6:coauthVersionLast="47" xr6:coauthVersionMax="47" xr10:uidLastSave="{36E72E7C-7566-4D88-B292-FE0D658FED72}"/>
  <bookViews>
    <workbookView xWindow="3885" yWindow="720" windowWidth="23310" windowHeight="14295" xr2:uid="{C3D557E7-440B-49F3-BF9D-BD6AD8DA38A9}"/>
  </bookViews>
  <sheets>
    <sheet name="Sheet1" sheetId="1" r:id="rId1"/>
    <sheet name="Sheet2" sheetId="2" r:id="rId2"/>
  </sheets>
  <definedNames>
    <definedName name="list">Sheet2!$B$1:$G$36</definedName>
    <definedName name="_xlnm.Print_Area" localSheetId="0">Sheet1!$A$1:$AR$21</definedName>
    <definedName name="select">Sheet2!$J$1:$K$6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I5" i="2"/>
  <c r="I4" i="2"/>
  <c r="I3" i="2"/>
  <c r="I2" i="2"/>
  <c r="I1" i="2"/>
  <c r="E36" i="2"/>
  <c r="G36" i="2" s="1"/>
  <c r="E35" i="2"/>
  <c r="G35" i="2" s="1"/>
  <c r="E34" i="2"/>
  <c r="G34" i="2" s="1"/>
  <c r="E33" i="2"/>
  <c r="F33" i="2" s="1"/>
  <c r="E32" i="2"/>
  <c r="F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F26" i="2" s="1"/>
  <c r="E25" i="2"/>
  <c r="F25" i="2" s="1"/>
  <c r="E24" i="2"/>
  <c r="G24" i="2" s="1"/>
  <c r="E23" i="2"/>
  <c r="F23" i="2" s="1"/>
  <c r="E22" i="2"/>
  <c r="G22" i="2" s="1"/>
  <c r="E21" i="2"/>
  <c r="F21" i="2" s="1"/>
  <c r="E20" i="2"/>
  <c r="G20" i="2" s="1"/>
  <c r="E19" i="2"/>
  <c r="G19" i="2" s="1"/>
  <c r="E18" i="2"/>
  <c r="G18" i="2" s="1"/>
  <c r="E17" i="2"/>
  <c r="G17" i="2" s="1"/>
  <c r="E16" i="2"/>
  <c r="F16" i="2" s="1"/>
  <c r="E15" i="2"/>
  <c r="F15" i="2" s="1"/>
  <c r="E14" i="2"/>
  <c r="G14" i="2" s="1"/>
  <c r="E13" i="2"/>
  <c r="F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F6" i="2" s="1"/>
  <c r="E5" i="2"/>
  <c r="G5" i="2" s="1"/>
  <c r="E4" i="2"/>
  <c r="G4" i="2" s="1"/>
  <c r="E3" i="2"/>
  <c r="G3" i="2" s="1"/>
  <c r="E2" i="2"/>
  <c r="G2" i="2" s="1"/>
  <c r="E1" i="2"/>
  <c r="F1" i="2" s="1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J6" i="2" l="1"/>
  <c r="J1" i="2"/>
  <c r="J2" i="2"/>
  <c r="J3" i="2"/>
  <c r="J4" i="2"/>
  <c r="J5" i="2"/>
  <c r="G15" i="2"/>
  <c r="G16" i="2"/>
  <c r="G13" i="2"/>
  <c r="F30" i="2"/>
  <c r="G23" i="2"/>
  <c r="F24" i="2"/>
  <c r="G25" i="2"/>
  <c r="F34" i="2"/>
  <c r="F5" i="2"/>
  <c r="F14" i="2"/>
  <c r="G6" i="2"/>
  <c r="F31" i="2"/>
  <c r="G32" i="2"/>
  <c r="F35" i="2"/>
  <c r="F29" i="2"/>
  <c r="F22" i="2"/>
  <c r="F9" i="2"/>
  <c r="G33" i="2"/>
  <c r="F3" i="2"/>
  <c r="F11" i="2"/>
  <c r="F19" i="2"/>
  <c r="F27" i="2"/>
  <c r="G21" i="2"/>
  <c r="F10" i="2"/>
  <c r="G26" i="2"/>
  <c r="F7" i="2"/>
  <c r="F17" i="2"/>
  <c r="F2" i="2"/>
  <c r="F4" i="2"/>
  <c r="F12" i="2"/>
  <c r="F20" i="2"/>
  <c r="F28" i="2"/>
  <c r="F36" i="2"/>
  <c r="F8" i="2"/>
  <c r="F18" i="2"/>
  <c r="B15" i="2"/>
  <c r="G1" i="2"/>
  <c r="B28" i="2"/>
  <c r="B18" i="2"/>
  <c r="B16" i="2"/>
  <c r="B19" i="2"/>
  <c r="B22" i="2"/>
  <c r="B1" i="2"/>
  <c r="B2" i="2"/>
  <c r="B3" i="2"/>
  <c r="B4" i="2"/>
  <c r="B5" i="2"/>
  <c r="B29" i="2"/>
  <c r="B30" i="2"/>
  <c r="B9" i="2"/>
  <c r="B10" i="2"/>
  <c r="B11" i="2"/>
  <c r="B12" i="2"/>
  <c r="B35" i="2"/>
  <c r="B17" i="2"/>
  <c r="B20" i="2"/>
  <c r="B21" i="2"/>
  <c r="B23" i="2"/>
  <c r="B24" i="2"/>
  <c r="B25" i="2"/>
  <c r="B26" i="2"/>
  <c r="B27" i="2"/>
  <c r="B6" i="2"/>
  <c r="B7" i="2"/>
  <c r="B8" i="2"/>
  <c r="B31" i="2"/>
  <c r="B32" i="2"/>
  <c r="B33" i="2"/>
  <c r="B34" i="2"/>
  <c r="B13" i="2"/>
  <c r="B36" i="2"/>
  <c r="B14" i="2"/>
  <c r="AN32" i="1" l="1"/>
  <c r="AK32" i="1"/>
  <c r="AN31" i="1"/>
  <c r="AK31" i="1"/>
  <c r="AP20" i="1"/>
  <c r="AP21" i="1"/>
  <c r="AM21" i="1"/>
  <c r="AM20" i="1"/>
  <c r="AG21" i="1"/>
  <c r="AD21" i="1"/>
  <c r="AG20" i="1"/>
  <c r="AD20" i="1"/>
  <c r="X21" i="1"/>
  <c r="X20" i="1"/>
  <c r="U21" i="1"/>
  <c r="U20" i="1"/>
  <c r="O20" i="1"/>
  <c r="O21" i="1"/>
  <c r="L21" i="1"/>
  <c r="L20" i="1"/>
  <c r="F21" i="1"/>
  <c r="F20" i="1"/>
  <c r="C20" i="1"/>
  <c r="C21" i="1"/>
  <c r="AM17" i="1"/>
  <c r="AP16" i="1"/>
  <c r="AP17" i="1"/>
  <c r="AM16" i="1"/>
  <c r="AG17" i="1"/>
  <c r="AD17" i="1"/>
  <c r="AG16" i="1"/>
  <c r="AD16" i="1"/>
  <c r="X17" i="1"/>
  <c r="U17" i="1"/>
  <c r="X16" i="1"/>
  <c r="U16" i="1"/>
  <c r="L17" i="1"/>
  <c r="O16" i="1"/>
  <c r="L16" i="1"/>
  <c r="O17" i="1"/>
  <c r="F17" i="1"/>
  <c r="C17" i="1"/>
  <c r="F16" i="1"/>
  <c r="C16" i="1"/>
  <c r="AN13" i="1"/>
  <c r="AG12" i="1"/>
  <c r="AG13" i="1"/>
  <c r="AO12" i="1"/>
  <c r="Y13" i="1"/>
  <c r="R12" i="1"/>
  <c r="R13" i="1"/>
  <c r="Z12" i="1"/>
  <c r="AK13" i="1"/>
  <c r="AK12" i="1"/>
  <c r="V12" i="1"/>
  <c r="V13" i="1"/>
  <c r="C13" i="1"/>
  <c r="C12" i="1"/>
  <c r="K12" i="1"/>
  <c r="J13" i="1"/>
  <c r="G13" i="1"/>
  <c r="G12" i="1"/>
  <c r="AP9" i="1"/>
  <c r="AM9" i="1"/>
  <c r="AP8" i="1"/>
  <c r="AM8" i="1"/>
  <c r="AG9" i="1"/>
  <c r="AG8" i="1"/>
  <c r="AD9" i="1"/>
  <c r="AD8" i="1"/>
  <c r="X9" i="1"/>
  <c r="U9" i="1"/>
  <c r="X8" i="1"/>
  <c r="U8" i="1"/>
  <c r="O9" i="1"/>
  <c r="L9" i="1"/>
  <c r="O8" i="1"/>
  <c r="L8" i="1"/>
  <c r="F8" i="1"/>
  <c r="C8" i="1"/>
  <c r="C9" i="1"/>
  <c r="F9" i="1"/>
  <c r="AN5" i="1"/>
  <c r="AK5" i="1"/>
  <c r="AO4" i="1"/>
  <c r="AK4" i="1"/>
  <c r="AG4" i="1"/>
  <c r="AG5" i="1"/>
  <c r="V5" i="1"/>
  <c r="R5" i="1"/>
  <c r="Z4" i="1"/>
  <c r="V4" i="1"/>
  <c r="R4" i="1"/>
  <c r="Y5" i="1"/>
  <c r="G5" i="1"/>
  <c r="G4" i="1"/>
  <c r="C4" i="1"/>
  <c r="K4" i="1"/>
  <c r="J5" i="1"/>
  <c r="C5" i="1"/>
</calcChain>
</file>

<file path=xl/sharedStrings.xml><?xml version="1.0" encoding="utf-8"?>
<sst xmlns="http://schemas.openxmlformats.org/spreadsheetml/2006/main" count="89" uniqueCount="18">
  <si>
    <t>かけたり割ったり、同じ大きさの分数</t>
    <rPh sb="4" eb="5">
      <t>ワ</t>
    </rPh>
    <rPh sb="9" eb="10">
      <t>オナ</t>
    </rPh>
    <rPh sb="11" eb="12">
      <t>オオ</t>
    </rPh>
    <rPh sb="15" eb="17">
      <t>ブンスウ</t>
    </rPh>
    <phoneticPr fontId="1"/>
  </si>
  <si>
    <t>×</t>
    <phoneticPr fontId="1"/>
  </si>
  <si>
    <t>＝</t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</si>
  <si>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</si>
  <si>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</si>
  <si>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</si>
  <si>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</si>
  <si>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</si>
  <si>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</si>
  <si>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</si>
  <si>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</si>
  <si>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÷</t>
    <phoneticPr fontId="1"/>
  </si>
  <si>
    <t>なまえ（　　　　　　　　　　　　　　　　　　）</t>
    <phoneticPr fontId="1"/>
  </si>
  <si>
    <t>かけている数は</t>
    <rPh sb="5" eb="6">
      <t>スウ</t>
    </rPh>
    <phoneticPr fontId="1"/>
  </si>
  <si>
    <t>わっている数は</t>
    <rPh sb="5" eb="6">
      <t>スウ</t>
    </rPh>
    <phoneticPr fontId="1"/>
  </si>
  <si>
    <t>★分母にかけている数は？①に書きましょう。①の数をかけるといくつになりますか？②に書きましょう。</t>
    <rPh sb="1" eb="3">
      <t>ブンボ</t>
    </rPh>
    <rPh sb="9" eb="10">
      <t>スウ</t>
    </rPh>
    <rPh sb="14" eb="15">
      <t>カ</t>
    </rPh>
    <rPh sb="23" eb="24">
      <t>スウ</t>
    </rPh>
    <rPh sb="41" eb="42">
      <t>カ</t>
    </rPh>
    <phoneticPr fontId="1"/>
  </si>
  <si>
    <t>★分母を割った数は？①に書きましょう。①の数で割るといくつになりますか？②に書きましょう。</t>
    <rPh sb="1" eb="3">
      <t>ブンボ</t>
    </rPh>
    <rPh sb="4" eb="5">
      <t>ワ</t>
    </rPh>
    <rPh sb="7" eb="8">
      <t>スウ</t>
    </rPh>
    <rPh sb="12" eb="13">
      <t>カ</t>
    </rPh>
    <rPh sb="21" eb="22">
      <t>スウ</t>
    </rPh>
    <rPh sb="23" eb="24">
      <t>ワ</t>
    </rPh>
    <rPh sb="38" eb="39">
      <t>カ</t>
    </rPh>
    <phoneticPr fontId="1"/>
  </si>
  <si>
    <t>★かけている？わっている？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</si>
</sst>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  <font>
      <sz val="28"/>
      <color theme="1"/>
      <name val="UD デジタル 教科書体 N-R"/>
      <family val="2"/>
      <charset val="128"/>
    </font>
    <font>
      <sz val="28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28"/>
      <color theme="0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24"/>
      <color theme="1"/>
      <name val="UD デジタル 教科書体 N-R"/>
      <family val="2"/>
      <charset val="128"/>
    </font>
    <font>
      <sz val="18"/>
      <color theme="1"/>
      <name val="UD デジタル 教科書体 N-R"/>
      <family val="2"/>
      <charset val="128"/>
    </font>
    <font>
      <sz val="18"/>
      <color theme="1"/>
      <name val="UD デジタル 教科書体 N-R"/>
      <family val="1"/>
      <charset val="128"/>
    </font>
    <font>
      <sz val="16"/>
      <color theme="1"/>
      <name val="UD デジタル 教科書体 N-R"/>
      <family val="2"/>
      <charset val="128"/>
    </font>
    <font>
      <sz val="16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 shrinkToFit="1"/>
    </xf>
    <xf numFmtId="0" fontId="0" fillId="0" borderId="0" xfId="0">
      <alignment vertical="center"/>
    </xf>
    <xf numFmtId="0" fontId="6" fillId="0" borderId="0" xfId="0" applyFont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7C43-BD32-4A9D-9CEB-8BDDD7E37475}">
  <sheetPr>
    <pageSetUpPr fitToPage="1"/>
  </sheetPr>
  <dimension ref="A1:AR32"/>
  <sheetViews>
    <sheetView showGridLines="0" showRowColHeaders="0" tabSelected="1" workbookViewId="0">
      <selection sqref="A1:V1"/>
    </sheetView>
  </sheetViews>
  <sheetFormatPr defaultRowHeight="15" x14ac:dyDescent="0.25"/>
  <cols>
    <col min="1" max="6" width="3.125" customWidth="1"/>
    <col min="7" max="7" width="3.125" bestFit="1" customWidth="1"/>
    <col min="8" max="10" width="3.125" customWidth="1"/>
    <col min="11" max="11" width="3.125" bestFit="1" customWidth="1"/>
    <col min="12" max="44" width="3.125" customWidth="1"/>
  </cols>
  <sheetData>
    <row r="1" spans="1:44" ht="24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30"/>
      <c r="P1" s="30"/>
      <c r="Q1" s="30"/>
      <c r="R1" s="30"/>
      <c r="S1" s="30"/>
      <c r="T1" s="30"/>
      <c r="U1" s="30"/>
      <c r="V1" s="30"/>
      <c r="W1" s="24" t="s">
        <v>12</v>
      </c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3" spans="1:44" ht="21" x14ac:dyDescent="0.25">
      <c r="A3" s="7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44" ht="36.75" thickBot="1" x14ac:dyDescent="0.3">
      <c r="A4" s="9" t="s">
        <v>4</v>
      </c>
      <c r="B4" s="10"/>
      <c r="C4" s="25">
        <f ca="1">VLOOKUP(1,list,2,FALSE)</f>
        <v>1</v>
      </c>
      <c r="D4" s="18"/>
      <c r="E4" s="5" t="s">
        <v>1</v>
      </c>
      <c r="F4" s="1" t="s">
        <v>4</v>
      </c>
      <c r="G4" s="3">
        <f ca="1">VLOOKUP(1,list,4,FALSE)</f>
        <v>5</v>
      </c>
      <c r="H4" s="17" t="s">
        <v>2</v>
      </c>
      <c r="I4" s="18"/>
      <c r="J4" s="1" t="s">
        <v>3</v>
      </c>
      <c r="K4" s="19">
        <f ca="1">VLOOKUP(1,list,5,FALSE)</f>
        <v>5</v>
      </c>
      <c r="L4" s="12"/>
      <c r="M4" s="12"/>
      <c r="P4" s="9" t="s">
        <v>3</v>
      </c>
      <c r="Q4" s="10"/>
      <c r="R4" s="25">
        <f ca="1">VLOOKUP(2,list,2,FALSE)</f>
        <v>4</v>
      </c>
      <c r="S4" s="18"/>
      <c r="T4" s="5" t="s">
        <v>1</v>
      </c>
      <c r="U4" s="1" t="s">
        <v>4</v>
      </c>
      <c r="V4" s="3">
        <f ca="1">VLOOKUP(2,list,4,FALSE)</f>
        <v>7</v>
      </c>
      <c r="W4" s="17" t="s">
        <v>2</v>
      </c>
      <c r="X4" s="18"/>
      <c r="Y4" s="1" t="s">
        <v>3</v>
      </c>
      <c r="Z4" s="19">
        <f ca="1">VLOOKUP(2,list,5,FALSE)</f>
        <v>28</v>
      </c>
      <c r="AA4" s="12"/>
      <c r="AB4" s="12"/>
      <c r="AE4" s="9" t="s">
        <v>5</v>
      </c>
      <c r="AF4" s="10"/>
      <c r="AG4" s="25">
        <f ca="1">VLOOKUP(3,list,2,FALSE)</f>
        <v>3</v>
      </c>
      <c r="AH4" s="18"/>
      <c r="AI4" s="5" t="s">
        <v>1</v>
      </c>
      <c r="AJ4" s="1" t="s">
        <v>4</v>
      </c>
      <c r="AK4" s="3">
        <f ca="1">VLOOKUP(3,list,4,FALSE)</f>
        <v>3</v>
      </c>
      <c r="AL4" s="17" t="s">
        <v>2</v>
      </c>
      <c r="AM4" s="18"/>
      <c r="AN4" s="1" t="s">
        <v>3</v>
      </c>
      <c r="AO4" s="19">
        <f ca="1">VLOOKUP(3,list,5,FALSE)</f>
        <v>9</v>
      </c>
      <c r="AP4" s="12"/>
      <c r="AQ4" s="12"/>
    </row>
    <row r="5" spans="1:44" ht="36" x14ac:dyDescent="0.25">
      <c r="A5" s="10"/>
      <c r="B5" s="10"/>
      <c r="C5" s="22">
        <f ca="1">VLOOKUP(1,list,3,FALSE)</f>
        <v>7</v>
      </c>
      <c r="D5" s="26"/>
      <c r="E5" s="6" t="s">
        <v>1</v>
      </c>
      <c r="F5" s="2" t="s">
        <v>4</v>
      </c>
      <c r="G5" s="4">
        <f ca="1">VLOOKUP(1,list,4,FALSE)</f>
        <v>5</v>
      </c>
      <c r="H5" s="17"/>
      <c r="I5" s="18"/>
      <c r="J5" s="22">
        <f ca="1">VLOOKUP(1,list,6,FALSE)</f>
        <v>35</v>
      </c>
      <c r="K5" s="23"/>
      <c r="L5" s="23"/>
      <c r="M5" s="23"/>
      <c r="P5" s="10"/>
      <c r="Q5" s="10"/>
      <c r="R5" s="22">
        <f ca="1">VLOOKUP(2,list,3,FALSE)</f>
        <v>7</v>
      </c>
      <c r="S5" s="26"/>
      <c r="T5" s="6" t="s">
        <v>1</v>
      </c>
      <c r="U5" s="2" t="s">
        <v>4</v>
      </c>
      <c r="V5" s="4">
        <f ca="1">VLOOKUP(2,list,4,FALSE)</f>
        <v>7</v>
      </c>
      <c r="W5" s="17"/>
      <c r="X5" s="18"/>
      <c r="Y5" s="22">
        <f ca="1">VLOOKUP(2,list,6,FALSE)</f>
        <v>49</v>
      </c>
      <c r="Z5" s="23"/>
      <c r="AA5" s="23"/>
      <c r="AB5" s="23"/>
      <c r="AE5" s="10"/>
      <c r="AF5" s="10"/>
      <c r="AG5" s="22">
        <f ca="1">VLOOKUP(3,list,3,FALSE)</f>
        <v>5</v>
      </c>
      <c r="AH5" s="26"/>
      <c r="AI5" s="6" t="s">
        <v>1</v>
      </c>
      <c r="AJ5" s="2" t="s">
        <v>4</v>
      </c>
      <c r="AK5" s="4">
        <f ca="1">VLOOKUP(3,list,4,FALSE)</f>
        <v>3</v>
      </c>
      <c r="AL5" s="17"/>
      <c r="AM5" s="18"/>
      <c r="AN5" s="22">
        <f ca="1">VLOOKUP(3,list,6,FALSE)</f>
        <v>15</v>
      </c>
      <c r="AO5" s="23"/>
      <c r="AP5" s="23"/>
      <c r="AQ5" s="23"/>
    </row>
    <row r="7" spans="1:44" x14ac:dyDescent="0.25">
      <c r="A7" s="12" t="s">
        <v>13</v>
      </c>
      <c r="B7" s="12"/>
      <c r="C7" s="12"/>
      <c r="D7" s="12"/>
      <c r="E7" s="12"/>
      <c r="J7" s="12" t="s">
        <v>13</v>
      </c>
      <c r="K7" s="12"/>
      <c r="L7" s="12"/>
      <c r="M7" s="12"/>
      <c r="N7" s="12"/>
      <c r="S7" s="12" t="s">
        <v>13</v>
      </c>
      <c r="T7" s="12"/>
      <c r="U7" s="12"/>
      <c r="V7" s="12"/>
      <c r="W7" s="12"/>
      <c r="AB7" t="s">
        <v>13</v>
      </c>
      <c r="AK7" t="s">
        <v>13</v>
      </c>
    </row>
    <row r="8" spans="1:44" ht="36.75" thickBot="1" x14ac:dyDescent="0.3">
      <c r="A8" s="11" t="s">
        <v>6</v>
      </c>
      <c r="B8" s="12"/>
      <c r="C8" s="25">
        <f ca="1">VLOOKUP(4,list,2,FALSE)</f>
        <v>5</v>
      </c>
      <c r="D8" s="18"/>
      <c r="E8" s="17" t="s">
        <v>2</v>
      </c>
      <c r="F8" s="19">
        <f ca="1">VLOOKUP(4,list,5,FALSE)</f>
        <v>35</v>
      </c>
      <c r="G8" s="12"/>
      <c r="H8" s="12"/>
      <c r="J8" s="11" t="s">
        <v>7</v>
      </c>
      <c r="K8" s="11"/>
      <c r="L8" s="27">
        <f ca="1">VLOOKUP(5,list,2,FALSE)</f>
        <v>4</v>
      </c>
      <c r="M8" s="27"/>
      <c r="N8" s="17" t="s">
        <v>2</v>
      </c>
      <c r="O8" s="19">
        <f ca="1">VLOOKUP(5,list,5,FALSE)</f>
        <v>24</v>
      </c>
      <c r="P8" s="12"/>
      <c r="Q8" s="12"/>
      <c r="S8" s="11" t="s">
        <v>8</v>
      </c>
      <c r="T8" s="12"/>
      <c r="U8" s="25">
        <f ca="1">VLOOKUP(6,list,2,FALSE)</f>
        <v>2</v>
      </c>
      <c r="V8" s="18"/>
      <c r="W8" s="17" t="s">
        <v>2</v>
      </c>
      <c r="X8" s="19">
        <f ca="1">VLOOKUP(6,list,5,FALSE)</f>
        <v>10</v>
      </c>
      <c r="Y8" s="12"/>
      <c r="Z8" s="12"/>
      <c r="AB8" s="11" t="s">
        <v>9</v>
      </c>
      <c r="AC8" s="8"/>
      <c r="AD8" s="25">
        <f ca="1">VLOOKUP(7,list,2,FALSE)</f>
        <v>4</v>
      </c>
      <c r="AE8" s="18"/>
      <c r="AF8" s="17" t="s">
        <v>2</v>
      </c>
      <c r="AG8" s="19">
        <f ca="1">VLOOKUP(7,list,5,FALSE)</f>
        <v>32</v>
      </c>
      <c r="AH8" s="12"/>
      <c r="AI8" s="12"/>
      <c r="AK8" s="11" t="s">
        <v>10</v>
      </c>
      <c r="AL8" s="12"/>
      <c r="AM8" s="25">
        <f ca="1">VLOOKUP(8,list,2,FALSE)</f>
        <v>3</v>
      </c>
      <c r="AN8" s="18"/>
      <c r="AO8" s="17" t="s">
        <v>2</v>
      </c>
      <c r="AP8" s="19">
        <f ca="1">VLOOKUP(8,list,5,FALSE)</f>
        <v>12</v>
      </c>
      <c r="AQ8" s="12"/>
      <c r="AR8" s="12"/>
    </row>
    <row r="9" spans="1:44" ht="36" x14ac:dyDescent="0.25">
      <c r="A9" s="13"/>
      <c r="B9" s="12"/>
      <c r="C9" s="22">
        <f ca="1">VLOOKUP(4,list,3,FALSE)</f>
        <v>9</v>
      </c>
      <c r="D9" s="26"/>
      <c r="E9" s="18"/>
      <c r="F9" s="22">
        <f ca="1">VLOOKUP(4,list,6,FALSE)</f>
        <v>63</v>
      </c>
      <c r="G9" s="23"/>
      <c r="H9" s="23"/>
      <c r="J9" s="11"/>
      <c r="K9" s="11"/>
      <c r="L9" s="22">
        <f ca="1">VLOOKUP(5,list,3,FALSE)</f>
        <v>8</v>
      </c>
      <c r="M9" s="22"/>
      <c r="N9" s="17"/>
      <c r="O9" s="22">
        <f ca="1">VLOOKUP(5,list,6,FALSE)</f>
        <v>48</v>
      </c>
      <c r="P9" s="23"/>
      <c r="Q9" s="23"/>
      <c r="S9" s="13"/>
      <c r="T9" s="12"/>
      <c r="U9" s="22">
        <f ca="1">VLOOKUP(6,list,3,FALSE)</f>
        <v>7</v>
      </c>
      <c r="V9" s="26"/>
      <c r="W9" s="18"/>
      <c r="X9" s="22">
        <f ca="1">VLOOKUP(6,list,6,FALSE)</f>
        <v>35</v>
      </c>
      <c r="Y9" s="23"/>
      <c r="Z9" s="23"/>
      <c r="AB9" s="13"/>
      <c r="AC9" s="8"/>
      <c r="AD9" s="22">
        <f ca="1">VLOOKUP(7,list,3,FALSE)</f>
        <v>6</v>
      </c>
      <c r="AE9" s="26"/>
      <c r="AF9" s="18"/>
      <c r="AG9" s="22">
        <f ca="1">VLOOKUP(7,list,6,FALSE)</f>
        <v>48</v>
      </c>
      <c r="AH9" s="23"/>
      <c r="AI9" s="23"/>
      <c r="AK9" s="13"/>
      <c r="AL9" s="12"/>
      <c r="AM9" s="22">
        <f ca="1">VLOOKUP(8,list,3,FALSE)</f>
        <v>8</v>
      </c>
      <c r="AN9" s="26"/>
      <c r="AO9" s="18"/>
      <c r="AP9" s="22">
        <f ca="1">VLOOKUP(8,list,6,FALSE)</f>
        <v>32</v>
      </c>
      <c r="AQ9" s="23"/>
      <c r="AR9" s="23"/>
    </row>
    <row r="11" spans="1:44" ht="21" x14ac:dyDescent="0.25">
      <c r="A11" s="7" t="s">
        <v>16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ht="36.75" customHeight="1" thickBot="1" x14ac:dyDescent="0.3">
      <c r="A12" s="9" t="s">
        <v>4</v>
      </c>
      <c r="B12" s="10"/>
      <c r="C12" s="15">
        <f ca="1">VLOOKUP(10,list,5,FALSE)</f>
        <v>9</v>
      </c>
      <c r="D12" s="16"/>
      <c r="E12" s="5" t="s">
        <v>11</v>
      </c>
      <c r="F12" s="1" t="s">
        <v>4</v>
      </c>
      <c r="G12" s="3">
        <f ca="1">VLOOKUP(1,list,4,FALSE)</f>
        <v>5</v>
      </c>
      <c r="H12" s="17" t="s">
        <v>2</v>
      </c>
      <c r="I12" s="18"/>
      <c r="J12" s="1" t="s">
        <v>3</v>
      </c>
      <c r="K12" s="19">
        <f ca="1">VLOOKUP(10,list,2,FALSE)</f>
        <v>3</v>
      </c>
      <c r="L12" s="12"/>
      <c r="M12" s="12"/>
      <c r="P12" s="9" t="s">
        <v>3</v>
      </c>
      <c r="Q12" s="10"/>
      <c r="R12" s="15">
        <f ca="1">VLOOKUP(11,list,5,FALSE)</f>
        <v>4</v>
      </c>
      <c r="S12" s="16"/>
      <c r="T12" s="5" t="s">
        <v>11</v>
      </c>
      <c r="U12" s="1" t="s">
        <v>4</v>
      </c>
      <c r="V12" s="3">
        <f ca="1">VLOOKUP(1,list,4,FALSE)</f>
        <v>5</v>
      </c>
      <c r="W12" s="17" t="s">
        <v>2</v>
      </c>
      <c r="X12" s="18"/>
      <c r="Y12" s="1" t="s">
        <v>3</v>
      </c>
      <c r="Z12" s="19">
        <f ca="1">VLOOKUP(11,list,2,FALSE)</f>
        <v>1</v>
      </c>
      <c r="AA12" s="12"/>
      <c r="AB12" s="12"/>
      <c r="AE12" s="9" t="s">
        <v>5</v>
      </c>
      <c r="AF12" s="10"/>
      <c r="AG12" s="15">
        <f ca="1">VLOOKUP(12,list,5,FALSE)</f>
        <v>14</v>
      </c>
      <c r="AH12" s="16"/>
      <c r="AI12" s="5" t="s">
        <v>11</v>
      </c>
      <c r="AJ12" s="1" t="s">
        <v>4</v>
      </c>
      <c r="AK12" s="3">
        <f ca="1">VLOOKUP(1,list,4,FALSE)</f>
        <v>5</v>
      </c>
      <c r="AL12" s="17" t="s">
        <v>2</v>
      </c>
      <c r="AM12" s="18"/>
      <c r="AN12" s="1" t="s">
        <v>3</v>
      </c>
      <c r="AO12" s="19">
        <f ca="1">VLOOKUP(12,list,2,FALSE)</f>
        <v>2</v>
      </c>
      <c r="AP12" s="12"/>
      <c r="AQ12" s="12"/>
    </row>
    <row r="13" spans="1:44" ht="36.75" customHeight="1" x14ac:dyDescent="0.25">
      <c r="A13" s="10"/>
      <c r="B13" s="10"/>
      <c r="C13" s="20">
        <f ca="1">VLOOKUP(10,list,6,FALSE)</f>
        <v>18</v>
      </c>
      <c r="D13" s="21"/>
      <c r="E13" s="6" t="s">
        <v>11</v>
      </c>
      <c r="F13" s="2" t="s">
        <v>4</v>
      </c>
      <c r="G13" s="4">
        <f ca="1">VLOOKUP(1,list,4,FALSE)</f>
        <v>5</v>
      </c>
      <c r="H13" s="17"/>
      <c r="I13" s="18"/>
      <c r="J13" s="22">
        <f ca="1">VLOOKUP(10,list,3,FALSE)</f>
        <v>6</v>
      </c>
      <c r="K13" s="23"/>
      <c r="L13" s="23"/>
      <c r="M13" s="23"/>
      <c r="P13" s="10"/>
      <c r="Q13" s="10"/>
      <c r="R13" s="20">
        <f ca="1">VLOOKUP(11,list,6,FALSE)</f>
        <v>32</v>
      </c>
      <c r="S13" s="21"/>
      <c r="T13" s="6" t="s">
        <v>11</v>
      </c>
      <c r="U13" s="2" t="s">
        <v>4</v>
      </c>
      <c r="V13" s="4">
        <f ca="1">VLOOKUP(1,list,4,FALSE)</f>
        <v>5</v>
      </c>
      <c r="W13" s="17"/>
      <c r="X13" s="18"/>
      <c r="Y13" s="22">
        <f ca="1">VLOOKUP(11,list,3,FALSE)</f>
        <v>8</v>
      </c>
      <c r="Z13" s="23"/>
      <c r="AA13" s="23"/>
      <c r="AB13" s="23"/>
      <c r="AE13" s="10"/>
      <c r="AF13" s="10"/>
      <c r="AG13" s="20">
        <f ca="1">VLOOKUP(12,list,6,FALSE)</f>
        <v>42</v>
      </c>
      <c r="AH13" s="21"/>
      <c r="AI13" s="6" t="s">
        <v>11</v>
      </c>
      <c r="AJ13" s="2" t="s">
        <v>4</v>
      </c>
      <c r="AK13" s="4">
        <f ca="1">VLOOKUP(1,list,4,FALSE)</f>
        <v>5</v>
      </c>
      <c r="AL13" s="17"/>
      <c r="AM13" s="18"/>
      <c r="AN13" s="22">
        <f ca="1">VLOOKUP(12,list,3,FALSE)</f>
        <v>6</v>
      </c>
      <c r="AO13" s="23"/>
      <c r="AP13" s="23"/>
      <c r="AQ13" s="23"/>
    </row>
    <row r="15" spans="1:44" x14ac:dyDescent="0.25">
      <c r="A15" t="s">
        <v>14</v>
      </c>
      <c r="J15" t="s">
        <v>14</v>
      </c>
      <c r="S15" t="s">
        <v>14</v>
      </c>
      <c r="AB15" t="s">
        <v>14</v>
      </c>
      <c r="AK15" t="s">
        <v>14</v>
      </c>
    </row>
    <row r="16" spans="1:44" ht="36.75" thickBot="1" x14ac:dyDescent="0.3">
      <c r="A16" s="11" t="s">
        <v>6</v>
      </c>
      <c r="B16" s="12"/>
      <c r="C16" s="15">
        <f ca="1">VLOOKUP(13,list,5,FALSE)</f>
        <v>8</v>
      </c>
      <c r="D16" s="16"/>
      <c r="E16" s="17" t="s">
        <v>2</v>
      </c>
      <c r="F16" s="19">
        <f ca="1">VLOOKUP(13,list,2,FALSE)</f>
        <v>1</v>
      </c>
      <c r="G16" s="12"/>
      <c r="H16" s="12"/>
      <c r="J16" s="11" t="s">
        <v>7</v>
      </c>
      <c r="K16" s="12"/>
      <c r="L16" s="15">
        <f ca="1">VLOOKUP(14,list,5,FALSE)</f>
        <v>30</v>
      </c>
      <c r="M16" s="16"/>
      <c r="N16" s="17" t="s">
        <v>2</v>
      </c>
      <c r="O16" s="19">
        <f ca="1">VLOOKUP(14,list,2,FALSE)</f>
        <v>6</v>
      </c>
      <c r="P16" s="12"/>
      <c r="Q16" s="12"/>
      <c r="S16" s="11" t="s">
        <v>8</v>
      </c>
      <c r="T16" s="12"/>
      <c r="U16" s="15">
        <f ca="1">VLOOKUP(15,list,5,FALSE)</f>
        <v>30</v>
      </c>
      <c r="V16" s="16"/>
      <c r="W16" s="17" t="s">
        <v>2</v>
      </c>
      <c r="X16" s="19">
        <f ca="1">VLOOKUP(15,list,2,FALSE)</f>
        <v>6</v>
      </c>
      <c r="Y16" s="12"/>
      <c r="Z16" s="12"/>
      <c r="AB16" s="11" t="s">
        <v>9</v>
      </c>
      <c r="AC16" s="12"/>
      <c r="AD16" s="15">
        <f ca="1">VLOOKUP(16,list,5,FALSE)</f>
        <v>4</v>
      </c>
      <c r="AE16" s="16"/>
      <c r="AF16" s="17" t="s">
        <v>2</v>
      </c>
      <c r="AG16" s="19">
        <f ca="1">VLOOKUP(16,list,2,FALSE)</f>
        <v>2</v>
      </c>
      <c r="AH16" s="12"/>
      <c r="AI16" s="12"/>
      <c r="AK16" s="11" t="s">
        <v>10</v>
      </c>
      <c r="AL16" s="12"/>
      <c r="AM16" s="15">
        <f ca="1">VLOOKUP(17,list,5,FALSE)</f>
        <v>56</v>
      </c>
      <c r="AN16" s="16"/>
      <c r="AO16" s="17" t="s">
        <v>2</v>
      </c>
      <c r="AP16" s="19">
        <f ca="1">VLOOKUP(17,list,2,FALSE)</f>
        <v>8</v>
      </c>
      <c r="AQ16" s="12"/>
      <c r="AR16" s="12"/>
    </row>
    <row r="17" spans="1:44" ht="36" x14ac:dyDescent="0.25">
      <c r="A17" s="13"/>
      <c r="B17" s="12"/>
      <c r="C17" s="20">
        <f ca="1">VLOOKUP(13,list,6,FALSE)</f>
        <v>24</v>
      </c>
      <c r="D17" s="21"/>
      <c r="E17" s="18"/>
      <c r="F17" s="22">
        <f ca="1">VLOOKUP(13,list,3,FALSE)</f>
        <v>3</v>
      </c>
      <c r="G17" s="23"/>
      <c r="H17" s="23"/>
      <c r="J17" s="13"/>
      <c r="K17" s="12"/>
      <c r="L17" s="20">
        <f ca="1">VLOOKUP(14,list,6,FALSE)</f>
        <v>40</v>
      </c>
      <c r="M17" s="21"/>
      <c r="N17" s="18"/>
      <c r="O17" s="22">
        <f ca="1">VLOOKUP(14,list,3,FALSE)</f>
        <v>8</v>
      </c>
      <c r="P17" s="23"/>
      <c r="Q17" s="23"/>
      <c r="S17" s="13"/>
      <c r="T17" s="12"/>
      <c r="U17" s="20">
        <f ca="1">VLOOKUP(15,list,6,FALSE)</f>
        <v>35</v>
      </c>
      <c r="V17" s="21"/>
      <c r="W17" s="18"/>
      <c r="X17" s="22">
        <f ca="1">VLOOKUP(15,list,3,FALSE)</f>
        <v>7</v>
      </c>
      <c r="Y17" s="23"/>
      <c r="Z17" s="23"/>
      <c r="AB17" s="13"/>
      <c r="AC17" s="12"/>
      <c r="AD17" s="20">
        <f ca="1">VLOOKUP(16,list,6,FALSE)</f>
        <v>16</v>
      </c>
      <c r="AE17" s="21"/>
      <c r="AF17" s="18"/>
      <c r="AG17" s="22">
        <f ca="1">VLOOKUP(16,list,3,FALSE)</f>
        <v>8</v>
      </c>
      <c r="AH17" s="23"/>
      <c r="AI17" s="23"/>
      <c r="AK17" s="13"/>
      <c r="AL17" s="12"/>
      <c r="AM17" s="20">
        <f ca="1">VLOOKUP(17,list,6,FALSE)</f>
        <v>63</v>
      </c>
      <c r="AN17" s="21"/>
      <c r="AO17" s="18"/>
      <c r="AP17" s="22">
        <f ca="1">VLOOKUP(17,list,3,FALSE)</f>
        <v>9</v>
      </c>
      <c r="AQ17" s="23"/>
      <c r="AR17" s="23"/>
    </row>
    <row r="19" spans="1:44" ht="21" x14ac:dyDescent="0.25">
      <c r="A19" s="7" t="s">
        <v>17</v>
      </c>
      <c r="B19" s="14"/>
      <c r="C19" s="14"/>
      <c r="D19" s="14"/>
      <c r="E19" s="14"/>
      <c r="F19" s="14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ht="36.75" thickBot="1" x14ac:dyDescent="0.3">
      <c r="A20" s="11" t="s">
        <v>4</v>
      </c>
      <c r="B20" s="12"/>
      <c r="C20" s="15">
        <f ca="1">VLOOKUP(19,list,IF(VLOOKUP(1,select,2,FALSE)=1,2,5),FALSE)</f>
        <v>8</v>
      </c>
      <c r="D20" s="16"/>
      <c r="E20" s="17" t="s">
        <v>2</v>
      </c>
      <c r="F20" s="19">
        <f ca="1">VLOOKUP(19,list,IF(VLOOKUP(1,select,2,FALSE)=1,5,2),FALSE)</f>
        <v>2</v>
      </c>
      <c r="G20" s="12"/>
      <c r="H20" s="12"/>
      <c r="J20" s="11" t="s">
        <v>3</v>
      </c>
      <c r="K20" s="12"/>
      <c r="L20" s="15">
        <f ca="1">VLOOKUP(20,list,IF(VLOOKUP(2,select,2,FALSE)=1,2,5),FALSE)</f>
        <v>1</v>
      </c>
      <c r="M20" s="16"/>
      <c r="N20" s="17" t="s">
        <v>2</v>
      </c>
      <c r="O20" s="19">
        <f ca="1">VLOOKUP(20,list,IF(VLOOKUP(2,select,2,FALSE)=1,5,2),FALSE)</f>
        <v>2</v>
      </c>
      <c r="P20" s="12"/>
      <c r="Q20" s="12"/>
      <c r="S20" s="11" t="s">
        <v>5</v>
      </c>
      <c r="T20" s="12"/>
      <c r="U20" s="15">
        <f ca="1">VLOOKUP(21,list,IF(VLOOKUP(3,select,2,FALSE)=1,2,5),FALSE)</f>
        <v>8</v>
      </c>
      <c r="V20" s="16"/>
      <c r="W20" s="17" t="s">
        <v>2</v>
      </c>
      <c r="X20" s="19">
        <f ca="1">VLOOKUP(21,list,IF(VLOOKUP(3,select,2,FALSE)=1,5,2),FALSE)</f>
        <v>2</v>
      </c>
      <c r="Y20" s="12"/>
      <c r="Z20" s="12"/>
      <c r="AB20" s="11" t="s">
        <v>6</v>
      </c>
      <c r="AC20" s="12"/>
      <c r="AD20" s="15">
        <f ca="1">VLOOKUP(22,list,IF(VLOOKUP(4,select,2,FALSE)=1,2,5),FALSE)</f>
        <v>3</v>
      </c>
      <c r="AE20" s="16"/>
      <c r="AF20" s="17" t="s">
        <v>2</v>
      </c>
      <c r="AG20" s="19">
        <f ca="1">VLOOKUP(22,list,IF(VLOOKUP(4,select,2,FALSE)=1,5,2),FALSE)</f>
        <v>21</v>
      </c>
      <c r="AH20" s="12"/>
      <c r="AI20" s="12"/>
      <c r="AK20" s="11" t="s">
        <v>7</v>
      </c>
      <c r="AL20" s="12"/>
      <c r="AM20" s="15">
        <f ca="1">VLOOKUP(23,list,IF(VLOOKUP(5,select,2,FALSE)=1,2,5),FALSE)</f>
        <v>7</v>
      </c>
      <c r="AN20" s="16"/>
      <c r="AO20" s="17" t="s">
        <v>2</v>
      </c>
      <c r="AP20" s="19">
        <f ca="1">VLOOKUP(23,list,IF(VLOOKUP(5,select,2,FALSE)=1,5,2),FALSE)</f>
        <v>14</v>
      </c>
      <c r="AQ20" s="12"/>
      <c r="AR20" s="12"/>
    </row>
    <row r="21" spans="1:44" ht="36" x14ac:dyDescent="0.25">
      <c r="A21" s="13"/>
      <c r="B21" s="12"/>
      <c r="C21" s="20">
        <f ca="1">VLOOKUP(19,list,IF(VLOOKUP(1,select,2,FALSE)=1,3,6),FALSE)</f>
        <v>16</v>
      </c>
      <c r="D21" s="21"/>
      <c r="E21" s="18"/>
      <c r="F21" s="22">
        <f ca="1">VLOOKUP(19,list,IF(VLOOKUP(1,select,2,FALSE)=1,6,3),FALSE)</f>
        <v>4</v>
      </c>
      <c r="G21" s="23"/>
      <c r="H21" s="23"/>
      <c r="J21" s="13"/>
      <c r="K21" s="12"/>
      <c r="L21" s="20">
        <f ca="1">VLOOKUP(20,list,IF(VLOOKUP(2,select,2,FALSE)=1,3,6),FALSE)</f>
        <v>6</v>
      </c>
      <c r="M21" s="21"/>
      <c r="N21" s="18"/>
      <c r="O21" s="22">
        <f ca="1">VLOOKUP(20,list,IF(VLOOKUP(2,select,2,FALSE)=1,6,3),FALSE)</f>
        <v>12</v>
      </c>
      <c r="P21" s="23"/>
      <c r="Q21" s="23"/>
      <c r="S21" s="13"/>
      <c r="T21" s="12"/>
      <c r="U21" s="20">
        <f ca="1">VLOOKUP(21,list,IF(VLOOKUP(3,select,2,FALSE)=1,3,6),FALSE)</f>
        <v>12</v>
      </c>
      <c r="V21" s="21"/>
      <c r="W21" s="18"/>
      <c r="X21" s="22">
        <f ca="1">VLOOKUP(21,list,IF(VLOOKUP(3,select,2,FALSE)=1,6,3),FALSE)</f>
        <v>3</v>
      </c>
      <c r="Y21" s="23"/>
      <c r="Z21" s="23"/>
      <c r="AB21" s="13"/>
      <c r="AC21" s="12"/>
      <c r="AD21" s="20">
        <f ca="1">VLOOKUP(22,list,IF(VLOOKUP(4,select,2,FALSE)=1,3,6),FALSE)</f>
        <v>7</v>
      </c>
      <c r="AE21" s="21"/>
      <c r="AF21" s="18"/>
      <c r="AG21" s="22">
        <f ca="1">VLOOKUP(22,list,IF(VLOOKUP(4,select,2,FALSE)=1,6,3),FALSE)</f>
        <v>49</v>
      </c>
      <c r="AH21" s="23"/>
      <c r="AI21" s="23"/>
      <c r="AK21" s="13"/>
      <c r="AL21" s="12"/>
      <c r="AM21" s="20">
        <f ca="1">VLOOKUP(23,list,IF(VLOOKUP(5,select,2,FALSE)=1,3,6),FALSE)</f>
        <v>8</v>
      </c>
      <c r="AN21" s="21"/>
      <c r="AO21" s="18"/>
      <c r="AP21" s="22">
        <f ca="1">VLOOKUP(23,list,IF(VLOOKUP(5,select,2,FALSE)=1,6,3),FALSE)</f>
        <v>16</v>
      </c>
      <c r="AQ21" s="23"/>
      <c r="AR21" s="23"/>
    </row>
    <row r="31" spans="1:44" ht="36.75" thickBot="1" x14ac:dyDescent="0.3">
      <c r="AJ31" s="11" t="s">
        <v>7</v>
      </c>
      <c r="AK31" s="15">
        <f ca="1">VLOOKUP(24,list,IF(VLOOKUP(6,select,2,FALSE)=1,2,5),FALSE)</f>
        <v>16</v>
      </c>
      <c r="AL31" s="16"/>
      <c r="AM31" s="17" t="s">
        <v>2</v>
      </c>
      <c r="AN31" s="19">
        <f ca="1">VLOOKUP(24,list,IF(VLOOKUP(6,select,2,FALSE)=1,5,2),FALSE)</f>
        <v>4</v>
      </c>
      <c r="AO31" s="12"/>
      <c r="AP31" s="12"/>
    </row>
    <row r="32" spans="1:44" ht="36" x14ac:dyDescent="0.25">
      <c r="AJ32" s="13"/>
      <c r="AK32" s="20">
        <f ca="1">VLOOKUP(24,list,IF(VLOOKUP(6,select,2,FALSE)=1,3,6),FALSE)</f>
        <v>20</v>
      </c>
      <c r="AL32" s="21"/>
      <c r="AM32" s="18"/>
      <c r="AN32" s="22">
        <f ca="1">VLOOKUP(24,list,IF(VLOOKUP(6,select,2,FALSE)=1,6,3),FALSE)</f>
        <v>5</v>
      </c>
      <c r="AO32" s="23"/>
      <c r="AP32" s="23"/>
    </row>
  </sheetData>
  <sheetProtection sheet="1" objects="1" scenarios="1" selectLockedCells="1"/>
  <mergeCells count="140">
    <mergeCell ref="AG4:AH4"/>
    <mergeCell ref="AL4:AM5"/>
    <mergeCell ref="AO4:AQ4"/>
    <mergeCell ref="AG5:AH5"/>
    <mergeCell ref="W4:X5"/>
    <mergeCell ref="Z4:AB4"/>
    <mergeCell ref="R5:S5"/>
    <mergeCell ref="C4:D4"/>
    <mergeCell ref="C5:D5"/>
    <mergeCell ref="H4:I5"/>
    <mergeCell ref="K4:M4"/>
    <mergeCell ref="R4:S4"/>
    <mergeCell ref="AM8:AN8"/>
    <mergeCell ref="AO8:AO9"/>
    <mergeCell ref="AP8:AR8"/>
    <mergeCell ref="AM9:AN9"/>
    <mergeCell ref="AP9:AR9"/>
    <mergeCell ref="L8:M8"/>
    <mergeCell ref="N8:N9"/>
    <mergeCell ref="O8:Q8"/>
    <mergeCell ref="A7:E7"/>
    <mergeCell ref="J7:N7"/>
    <mergeCell ref="S7:W7"/>
    <mergeCell ref="AD8:AE8"/>
    <mergeCell ref="AF8:AF9"/>
    <mergeCell ref="AG8:AI8"/>
    <mergeCell ref="AD9:AE9"/>
    <mergeCell ref="AG9:AI9"/>
    <mergeCell ref="L9:M9"/>
    <mergeCell ref="O9:Q9"/>
    <mergeCell ref="U8:V8"/>
    <mergeCell ref="W8:W9"/>
    <mergeCell ref="X8:Z8"/>
    <mergeCell ref="U9:V9"/>
    <mergeCell ref="X9:Z9"/>
    <mergeCell ref="AB8:AC9"/>
    <mergeCell ref="AG12:AH12"/>
    <mergeCell ref="AL12:AM13"/>
    <mergeCell ref="AO12:AQ12"/>
    <mergeCell ref="AG13:AH13"/>
    <mergeCell ref="C12:D12"/>
    <mergeCell ref="H12:I13"/>
    <mergeCell ref="K12:M12"/>
    <mergeCell ref="R12:S12"/>
    <mergeCell ref="C13:D13"/>
    <mergeCell ref="R13:S13"/>
    <mergeCell ref="AN5:AQ5"/>
    <mergeCell ref="J13:M13"/>
    <mergeCell ref="Y13:AB13"/>
    <mergeCell ref="AN13:AQ13"/>
    <mergeCell ref="AO16:AO17"/>
    <mergeCell ref="AP16:AR16"/>
    <mergeCell ref="AP17:AR17"/>
    <mergeCell ref="AD16:AE16"/>
    <mergeCell ref="AF16:AF17"/>
    <mergeCell ref="AG16:AI16"/>
    <mergeCell ref="AM16:AN16"/>
    <mergeCell ref="AD17:AE17"/>
    <mergeCell ref="AG17:AI17"/>
    <mergeCell ref="AM17:AN17"/>
    <mergeCell ref="N16:N17"/>
    <mergeCell ref="O16:Q16"/>
    <mergeCell ref="U16:V16"/>
    <mergeCell ref="W16:W17"/>
    <mergeCell ref="X16:Z16"/>
    <mergeCell ref="O17:Q17"/>
    <mergeCell ref="U17:V17"/>
    <mergeCell ref="X17:Z17"/>
    <mergeCell ref="L16:M16"/>
    <mergeCell ref="L17:M17"/>
    <mergeCell ref="L21:M21"/>
    <mergeCell ref="O21:Q21"/>
    <mergeCell ref="C20:D20"/>
    <mergeCell ref="E20:E21"/>
    <mergeCell ref="F20:H20"/>
    <mergeCell ref="C21:D21"/>
    <mergeCell ref="F21:H21"/>
    <mergeCell ref="J5:M5"/>
    <mergeCell ref="Y5:AB5"/>
    <mergeCell ref="C16:D16"/>
    <mergeCell ref="E16:E17"/>
    <mergeCell ref="F16:H16"/>
    <mergeCell ref="C17:D17"/>
    <mergeCell ref="F17:H17"/>
    <mergeCell ref="W12:X13"/>
    <mergeCell ref="Z12:AB12"/>
    <mergeCell ref="S8:T9"/>
    <mergeCell ref="C9:D9"/>
    <mergeCell ref="F8:H8"/>
    <mergeCell ref="F9:H9"/>
    <mergeCell ref="E8:E9"/>
    <mergeCell ref="C8:D8"/>
    <mergeCell ref="AJ31:AJ32"/>
    <mergeCell ref="AK31:AL31"/>
    <mergeCell ref="AM31:AM32"/>
    <mergeCell ref="AN31:AP31"/>
    <mergeCell ref="AK32:AL32"/>
    <mergeCell ref="AN32:AP32"/>
    <mergeCell ref="A1:V1"/>
    <mergeCell ref="W1:AP1"/>
    <mergeCell ref="AM20:AN20"/>
    <mergeCell ref="AO20:AO21"/>
    <mergeCell ref="AP20:AR20"/>
    <mergeCell ref="AM21:AN21"/>
    <mergeCell ref="AP21:AR21"/>
    <mergeCell ref="AD20:AE20"/>
    <mergeCell ref="AF20:AF21"/>
    <mergeCell ref="AG20:AI20"/>
    <mergeCell ref="AD21:AE21"/>
    <mergeCell ref="AG21:AI21"/>
    <mergeCell ref="U20:V20"/>
    <mergeCell ref="W20:W21"/>
    <mergeCell ref="X20:Z20"/>
    <mergeCell ref="U21:V21"/>
    <mergeCell ref="X21:Z21"/>
    <mergeCell ref="L20:M20"/>
    <mergeCell ref="A3:AR3"/>
    <mergeCell ref="A4:B5"/>
    <mergeCell ref="P4:Q5"/>
    <mergeCell ref="AE4:AF5"/>
    <mergeCell ref="A12:B13"/>
    <mergeCell ref="P12:Q13"/>
    <mergeCell ref="AE12:AF13"/>
    <mergeCell ref="A20:B21"/>
    <mergeCell ref="J20:K21"/>
    <mergeCell ref="S20:T21"/>
    <mergeCell ref="AB20:AC21"/>
    <mergeCell ref="A19:AR19"/>
    <mergeCell ref="A11:AR11"/>
    <mergeCell ref="AB16:AC17"/>
    <mergeCell ref="S16:T17"/>
    <mergeCell ref="J16:K17"/>
    <mergeCell ref="A16:B17"/>
    <mergeCell ref="AK20:AL21"/>
    <mergeCell ref="J8:K9"/>
    <mergeCell ref="A8:B9"/>
    <mergeCell ref="AK8:AL9"/>
    <mergeCell ref="AK16:AL17"/>
    <mergeCell ref="N20:N21"/>
    <mergeCell ref="O20:Q20"/>
  </mergeCells>
  <phoneticPr fontId="1"/>
  <pageMargins left="0.59055118110236215" right="0.59055118110236215" top="0.59055118110236215" bottom="0.59055118110236215" header="0.31496062992125984" footer="0.31496062992125984"/>
  <pageSetup paperSize="9" scale="9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A8CF-D321-45C0-B211-398F946EA11F}">
  <dimension ref="A1:K36"/>
  <sheetViews>
    <sheetView workbookViewId="0">
      <selection activeCell="J27" sqref="J27"/>
    </sheetView>
  </sheetViews>
  <sheetFormatPr defaultRowHeight="15" x14ac:dyDescent="0.25"/>
  <cols>
    <col min="2" max="2" width="3.5" bestFit="1" customWidth="1"/>
    <col min="3" max="5" width="2.5" bestFit="1" customWidth="1"/>
    <col min="6" max="7" width="3.5" bestFit="1" customWidth="1"/>
    <col min="10" max="11" width="2.5" bestFit="1" customWidth="1"/>
  </cols>
  <sheetData>
    <row r="1" spans="1:11" x14ac:dyDescent="0.25">
      <c r="A1">
        <f ca="1">RAND()</f>
        <v>0.20663025839905358</v>
      </c>
      <c r="B1">
        <f ca="1">RANK(A1,$A$1:$A$36,0)</f>
        <v>26</v>
      </c>
      <c r="C1">
        <v>1</v>
      </c>
      <c r="D1">
        <v>2</v>
      </c>
      <c r="E1">
        <f ca="1">(MOD(INT(RAND()*100),7)+2)</f>
        <v>6</v>
      </c>
      <c r="F1">
        <f ca="1">C1*E1</f>
        <v>6</v>
      </c>
      <c r="G1">
        <f ca="1">D1*E1</f>
        <v>12</v>
      </c>
      <c r="I1">
        <f ca="1">RAND()</f>
        <v>0.86253295725680523</v>
      </c>
      <c r="J1">
        <f ca="1">RANK(I1,$I$1:$I$6,0)</f>
        <v>2</v>
      </c>
      <c r="K1">
        <v>1</v>
      </c>
    </row>
    <row r="2" spans="1:11" x14ac:dyDescent="0.25">
      <c r="A2">
        <f t="shared" ref="A2:A36" ca="1" si="0">RAND()</f>
        <v>0.53051872838997083</v>
      </c>
      <c r="B2">
        <f t="shared" ref="B2:B36" ca="1" si="1">RANK(A2,$A$1:$A$36,0)</f>
        <v>13</v>
      </c>
      <c r="C2">
        <v>1</v>
      </c>
      <c r="D2">
        <v>3</v>
      </c>
      <c r="E2">
        <f t="shared" ref="E2:E36" ca="1" si="2">(MOD(INT(RAND()*100),7)+2)</f>
        <v>8</v>
      </c>
      <c r="F2">
        <f t="shared" ref="F2:F36" ca="1" si="3">C2*E2</f>
        <v>8</v>
      </c>
      <c r="G2">
        <f t="shared" ref="G2:G36" ca="1" si="4">D2*E2</f>
        <v>24</v>
      </c>
      <c r="I2">
        <f t="shared" ref="I2:I6" ca="1" si="5">RAND()</f>
        <v>0.57093251259060673</v>
      </c>
      <c r="J2">
        <f t="shared" ref="J2:J6" ca="1" si="6">RANK(I2,$I$1:$I$6,0)</f>
        <v>5</v>
      </c>
      <c r="K2">
        <v>1</v>
      </c>
    </row>
    <row r="3" spans="1:11" x14ac:dyDescent="0.25">
      <c r="A3">
        <f t="shared" ca="1" si="0"/>
        <v>0.25201532389075032</v>
      </c>
      <c r="B3">
        <f t="shared" ca="1" si="1"/>
        <v>21</v>
      </c>
      <c r="C3">
        <v>2</v>
      </c>
      <c r="D3">
        <v>3</v>
      </c>
      <c r="E3">
        <f t="shared" ca="1" si="2"/>
        <v>4</v>
      </c>
      <c r="F3">
        <f t="shared" ca="1" si="3"/>
        <v>8</v>
      </c>
      <c r="G3">
        <f t="shared" ca="1" si="4"/>
        <v>12</v>
      </c>
      <c r="I3">
        <f t="shared" ca="1" si="5"/>
        <v>0.65887691557232209</v>
      </c>
      <c r="J3">
        <f t="shared" ca="1" si="6"/>
        <v>4</v>
      </c>
      <c r="K3">
        <v>1</v>
      </c>
    </row>
    <row r="4" spans="1:11" x14ac:dyDescent="0.25">
      <c r="A4">
        <f t="shared" ca="1" si="0"/>
        <v>0.1739587707403194</v>
      </c>
      <c r="B4">
        <f t="shared" ca="1" si="1"/>
        <v>29</v>
      </c>
      <c r="C4">
        <v>1</v>
      </c>
      <c r="D4">
        <v>4</v>
      </c>
      <c r="E4">
        <f t="shared" ca="1" si="2"/>
        <v>2</v>
      </c>
      <c r="F4">
        <f t="shared" ca="1" si="3"/>
        <v>2</v>
      </c>
      <c r="G4">
        <f t="shared" ca="1" si="4"/>
        <v>8</v>
      </c>
      <c r="I4">
        <f t="shared" ca="1" si="5"/>
        <v>0.80942421190131852</v>
      </c>
      <c r="J4">
        <f t="shared" ca="1" si="6"/>
        <v>3</v>
      </c>
      <c r="K4">
        <v>0</v>
      </c>
    </row>
    <row r="5" spans="1:11" x14ac:dyDescent="0.25">
      <c r="A5">
        <f t="shared" ca="1" si="0"/>
        <v>0.33531355004994323</v>
      </c>
      <c r="B5">
        <f t="shared" ca="1" si="1"/>
        <v>19</v>
      </c>
      <c r="C5">
        <v>2</v>
      </c>
      <c r="D5">
        <v>4</v>
      </c>
      <c r="E5">
        <f t="shared" ca="1" si="2"/>
        <v>4</v>
      </c>
      <c r="F5">
        <f t="shared" ca="1" si="3"/>
        <v>8</v>
      </c>
      <c r="G5">
        <f t="shared" ca="1" si="4"/>
        <v>16</v>
      </c>
      <c r="I5">
        <f t="shared" ca="1" si="5"/>
        <v>0.442178892242447</v>
      </c>
      <c r="J5">
        <f t="shared" ca="1" si="6"/>
        <v>6</v>
      </c>
      <c r="K5">
        <v>0</v>
      </c>
    </row>
    <row r="6" spans="1:11" x14ac:dyDescent="0.25">
      <c r="A6">
        <f t="shared" ca="1" si="0"/>
        <v>0.13097572106145627</v>
      </c>
      <c r="B6">
        <f t="shared" ca="1" si="1"/>
        <v>33</v>
      </c>
      <c r="C6">
        <v>3</v>
      </c>
      <c r="D6">
        <v>4</v>
      </c>
      <c r="E6">
        <f t="shared" ca="1" si="2"/>
        <v>5</v>
      </c>
      <c r="F6">
        <f t="shared" ca="1" si="3"/>
        <v>15</v>
      </c>
      <c r="G6">
        <f t="shared" ca="1" si="4"/>
        <v>20</v>
      </c>
      <c r="I6">
        <f t="shared" ca="1" si="5"/>
        <v>0.96268224273035918</v>
      </c>
      <c r="J6">
        <f t="shared" ca="1" si="6"/>
        <v>1</v>
      </c>
      <c r="K6">
        <v>0</v>
      </c>
    </row>
    <row r="7" spans="1:11" x14ac:dyDescent="0.25">
      <c r="A7">
        <f t="shared" ca="1" si="0"/>
        <v>0.34658532508570417</v>
      </c>
      <c r="B7">
        <f t="shared" ca="1" si="1"/>
        <v>18</v>
      </c>
      <c r="C7">
        <v>1</v>
      </c>
      <c r="D7">
        <v>5</v>
      </c>
      <c r="E7">
        <f t="shared" ca="1" si="2"/>
        <v>2</v>
      </c>
      <c r="F7">
        <f t="shared" ca="1" si="3"/>
        <v>2</v>
      </c>
      <c r="G7">
        <f t="shared" ca="1" si="4"/>
        <v>10</v>
      </c>
    </row>
    <row r="8" spans="1:11" x14ac:dyDescent="0.25">
      <c r="A8">
        <f t="shared" ca="1" si="0"/>
        <v>7.8121733379531877E-2</v>
      </c>
      <c r="B8">
        <f t="shared" ca="1" si="1"/>
        <v>35</v>
      </c>
      <c r="C8">
        <v>2</v>
      </c>
      <c r="D8">
        <v>5</v>
      </c>
      <c r="E8">
        <f t="shared" ca="1" si="2"/>
        <v>8</v>
      </c>
      <c r="F8">
        <f t="shared" ca="1" si="3"/>
        <v>16</v>
      </c>
      <c r="G8">
        <f t="shared" ca="1" si="4"/>
        <v>40</v>
      </c>
    </row>
    <row r="9" spans="1:11" x14ac:dyDescent="0.25">
      <c r="A9">
        <f t="shared" ca="1" si="0"/>
        <v>0.97833190299797768</v>
      </c>
      <c r="B9">
        <f t="shared" ca="1" si="1"/>
        <v>3</v>
      </c>
      <c r="C9">
        <v>3</v>
      </c>
      <c r="D9">
        <v>5</v>
      </c>
      <c r="E9">
        <f t="shared" ca="1" si="2"/>
        <v>3</v>
      </c>
      <c r="F9">
        <f t="shared" ca="1" si="3"/>
        <v>9</v>
      </c>
      <c r="G9">
        <f t="shared" ca="1" si="4"/>
        <v>15</v>
      </c>
    </row>
    <row r="10" spans="1:11" x14ac:dyDescent="0.25">
      <c r="A10">
        <f t="shared" ca="1" si="0"/>
        <v>0.22167514775246644</v>
      </c>
      <c r="B10">
        <f t="shared" ca="1" si="1"/>
        <v>24</v>
      </c>
      <c r="C10">
        <v>4</v>
      </c>
      <c r="D10">
        <v>5</v>
      </c>
      <c r="E10">
        <f t="shared" ca="1" si="2"/>
        <v>4</v>
      </c>
      <c r="F10">
        <f t="shared" ca="1" si="3"/>
        <v>16</v>
      </c>
      <c r="G10">
        <f t="shared" ca="1" si="4"/>
        <v>20</v>
      </c>
    </row>
    <row r="11" spans="1:11" x14ac:dyDescent="0.25">
      <c r="A11">
        <f t="shared" ca="1" si="0"/>
        <v>0.33248420475682694</v>
      </c>
      <c r="B11">
        <f t="shared" ca="1" si="1"/>
        <v>20</v>
      </c>
      <c r="C11">
        <v>1</v>
      </c>
      <c r="D11">
        <v>6</v>
      </c>
      <c r="E11">
        <f t="shared" ca="1" si="2"/>
        <v>2</v>
      </c>
      <c r="F11">
        <f t="shared" ca="1" si="3"/>
        <v>2</v>
      </c>
      <c r="G11">
        <f t="shared" ca="1" si="4"/>
        <v>12</v>
      </c>
    </row>
    <row r="12" spans="1:11" x14ac:dyDescent="0.25">
      <c r="A12">
        <f t="shared" ca="1" si="0"/>
        <v>0.57950682871092662</v>
      </c>
      <c r="B12">
        <f t="shared" ca="1" si="1"/>
        <v>12</v>
      </c>
      <c r="C12">
        <v>2</v>
      </c>
      <c r="D12">
        <v>6</v>
      </c>
      <c r="E12">
        <f t="shared" ca="1" si="2"/>
        <v>7</v>
      </c>
      <c r="F12">
        <f t="shared" ca="1" si="3"/>
        <v>14</v>
      </c>
      <c r="G12">
        <f t="shared" ca="1" si="4"/>
        <v>42</v>
      </c>
    </row>
    <row r="13" spans="1:11" x14ac:dyDescent="0.25">
      <c r="A13">
        <f t="shared" ca="1" si="0"/>
        <v>0.7272876381297857</v>
      </c>
      <c r="B13">
        <f t="shared" ca="1" si="1"/>
        <v>10</v>
      </c>
      <c r="C13">
        <v>3</v>
      </c>
      <c r="D13">
        <v>6</v>
      </c>
      <c r="E13">
        <f t="shared" ca="1" si="2"/>
        <v>3</v>
      </c>
      <c r="F13">
        <f t="shared" ca="1" si="3"/>
        <v>9</v>
      </c>
      <c r="G13">
        <f t="shared" ca="1" si="4"/>
        <v>18</v>
      </c>
    </row>
    <row r="14" spans="1:11" x14ac:dyDescent="0.25">
      <c r="A14">
        <f t="shared" ca="1" si="0"/>
        <v>0.84087682892653826</v>
      </c>
      <c r="B14">
        <f t="shared" ca="1" si="1"/>
        <v>7</v>
      </c>
      <c r="C14">
        <v>4</v>
      </c>
      <c r="D14">
        <v>6</v>
      </c>
      <c r="E14">
        <f t="shared" ca="1" si="2"/>
        <v>8</v>
      </c>
      <c r="F14">
        <f t="shared" ca="1" si="3"/>
        <v>32</v>
      </c>
      <c r="G14">
        <f t="shared" ca="1" si="4"/>
        <v>48</v>
      </c>
    </row>
    <row r="15" spans="1:11" x14ac:dyDescent="0.25">
      <c r="A15">
        <f t="shared" ca="1" si="0"/>
        <v>0.76415717476351086</v>
      </c>
      <c r="B15">
        <f t="shared" ca="1" si="1"/>
        <v>9</v>
      </c>
      <c r="C15">
        <v>5</v>
      </c>
      <c r="D15">
        <v>6</v>
      </c>
      <c r="E15">
        <f t="shared" ca="1" si="2"/>
        <v>3</v>
      </c>
      <c r="F15">
        <f t="shared" ca="1" si="3"/>
        <v>15</v>
      </c>
      <c r="G15">
        <f t="shared" ca="1" si="4"/>
        <v>18</v>
      </c>
    </row>
    <row r="16" spans="1:11" x14ac:dyDescent="0.25">
      <c r="A16">
        <f t="shared" ca="1" si="0"/>
        <v>0.9815246216857616</v>
      </c>
      <c r="B16">
        <f t="shared" ca="1" si="1"/>
        <v>1</v>
      </c>
      <c r="C16">
        <v>1</v>
      </c>
      <c r="D16">
        <v>7</v>
      </c>
      <c r="E16">
        <f t="shared" ca="1" si="2"/>
        <v>5</v>
      </c>
      <c r="F16">
        <f t="shared" ca="1" si="3"/>
        <v>5</v>
      </c>
      <c r="G16">
        <f t="shared" ca="1" si="4"/>
        <v>35</v>
      </c>
    </row>
    <row r="17" spans="1:7" x14ac:dyDescent="0.25">
      <c r="A17">
        <f t="shared" ca="1" si="0"/>
        <v>0.85182850668147392</v>
      </c>
      <c r="B17">
        <f t="shared" ca="1" si="1"/>
        <v>6</v>
      </c>
      <c r="C17">
        <v>2</v>
      </c>
      <c r="D17">
        <v>7</v>
      </c>
      <c r="E17">
        <f t="shared" ca="1" si="2"/>
        <v>5</v>
      </c>
      <c r="F17">
        <f t="shared" ca="1" si="3"/>
        <v>10</v>
      </c>
      <c r="G17">
        <f t="shared" ca="1" si="4"/>
        <v>35</v>
      </c>
    </row>
    <row r="18" spans="1:7" x14ac:dyDescent="0.25">
      <c r="A18">
        <f t="shared" ca="1" si="0"/>
        <v>0.22837836300395487</v>
      </c>
      <c r="B18">
        <f t="shared" ca="1" si="1"/>
        <v>22</v>
      </c>
      <c r="C18">
        <v>3</v>
      </c>
      <c r="D18">
        <v>7</v>
      </c>
      <c r="E18">
        <f t="shared" ca="1" si="2"/>
        <v>7</v>
      </c>
      <c r="F18">
        <f t="shared" ca="1" si="3"/>
        <v>21</v>
      </c>
      <c r="G18">
        <f t="shared" ca="1" si="4"/>
        <v>49</v>
      </c>
    </row>
    <row r="19" spans="1:7" x14ac:dyDescent="0.25">
      <c r="A19">
        <f t="shared" ca="1" si="0"/>
        <v>0.97977770728518521</v>
      </c>
      <c r="B19">
        <f t="shared" ca="1" si="1"/>
        <v>2</v>
      </c>
      <c r="C19">
        <v>4</v>
      </c>
      <c r="D19">
        <v>7</v>
      </c>
      <c r="E19">
        <f t="shared" ca="1" si="2"/>
        <v>7</v>
      </c>
      <c r="F19">
        <f t="shared" ca="1" si="3"/>
        <v>28</v>
      </c>
      <c r="G19">
        <f t="shared" ca="1" si="4"/>
        <v>49</v>
      </c>
    </row>
    <row r="20" spans="1:7" x14ac:dyDescent="0.25">
      <c r="A20">
        <f t="shared" ca="1" si="0"/>
        <v>0.12191938760702992</v>
      </c>
      <c r="B20">
        <f t="shared" ca="1" si="1"/>
        <v>34</v>
      </c>
      <c r="C20">
        <v>5</v>
      </c>
      <c r="D20">
        <v>7</v>
      </c>
      <c r="E20">
        <f t="shared" ca="1" si="2"/>
        <v>5</v>
      </c>
      <c r="F20">
        <f t="shared" ca="1" si="3"/>
        <v>25</v>
      </c>
      <c r="G20">
        <f t="shared" ca="1" si="4"/>
        <v>35</v>
      </c>
    </row>
    <row r="21" spans="1:7" x14ac:dyDescent="0.25">
      <c r="A21">
        <f t="shared" ca="1" si="0"/>
        <v>0.429035772771859</v>
      </c>
      <c r="B21">
        <f t="shared" ca="1" si="1"/>
        <v>15</v>
      </c>
      <c r="C21">
        <v>6</v>
      </c>
      <c r="D21">
        <v>7</v>
      </c>
      <c r="E21">
        <f t="shared" ca="1" si="2"/>
        <v>5</v>
      </c>
      <c r="F21">
        <f t="shared" ca="1" si="3"/>
        <v>30</v>
      </c>
      <c r="G21">
        <f t="shared" ca="1" si="4"/>
        <v>35</v>
      </c>
    </row>
    <row r="22" spans="1:7" x14ac:dyDescent="0.25">
      <c r="A22">
        <f t="shared" ca="1" si="0"/>
        <v>0.58678624193293372</v>
      </c>
      <c r="B22">
        <f t="shared" ca="1" si="1"/>
        <v>11</v>
      </c>
      <c r="C22">
        <v>1</v>
      </c>
      <c r="D22">
        <v>8</v>
      </c>
      <c r="E22">
        <f t="shared" ca="1" si="2"/>
        <v>4</v>
      </c>
      <c r="F22">
        <f t="shared" ca="1" si="3"/>
        <v>4</v>
      </c>
      <c r="G22">
        <f t="shared" ca="1" si="4"/>
        <v>32</v>
      </c>
    </row>
    <row r="23" spans="1:7" x14ac:dyDescent="0.25">
      <c r="A23">
        <f t="shared" ca="1" si="0"/>
        <v>0.40628673238508661</v>
      </c>
      <c r="B23">
        <f t="shared" ca="1" si="1"/>
        <v>16</v>
      </c>
      <c r="C23">
        <v>2</v>
      </c>
      <c r="D23">
        <v>8</v>
      </c>
      <c r="E23">
        <f t="shared" ca="1" si="2"/>
        <v>2</v>
      </c>
      <c r="F23">
        <f t="shared" ca="1" si="3"/>
        <v>4</v>
      </c>
      <c r="G23">
        <f t="shared" ca="1" si="4"/>
        <v>16</v>
      </c>
    </row>
    <row r="24" spans="1:7" x14ac:dyDescent="0.25">
      <c r="A24">
        <f t="shared" ca="1" si="0"/>
        <v>0.82863791572557721</v>
      </c>
      <c r="B24">
        <f t="shared" ca="1" si="1"/>
        <v>8</v>
      </c>
      <c r="C24">
        <v>3</v>
      </c>
      <c r="D24">
        <v>8</v>
      </c>
      <c r="E24">
        <f t="shared" ca="1" si="2"/>
        <v>4</v>
      </c>
      <c r="F24">
        <f t="shared" ca="1" si="3"/>
        <v>12</v>
      </c>
      <c r="G24">
        <f t="shared" ca="1" si="4"/>
        <v>32</v>
      </c>
    </row>
    <row r="25" spans="1:7" x14ac:dyDescent="0.25">
      <c r="A25">
        <f t="shared" ca="1" si="0"/>
        <v>0.9632457519105746</v>
      </c>
      <c r="B25">
        <f t="shared" ca="1" si="1"/>
        <v>5</v>
      </c>
      <c r="C25">
        <v>4</v>
      </c>
      <c r="D25">
        <v>8</v>
      </c>
      <c r="E25">
        <f t="shared" ca="1" si="2"/>
        <v>6</v>
      </c>
      <c r="F25">
        <f t="shared" ca="1" si="3"/>
        <v>24</v>
      </c>
      <c r="G25">
        <f t="shared" ca="1" si="4"/>
        <v>48</v>
      </c>
    </row>
    <row r="26" spans="1:7" x14ac:dyDescent="0.25">
      <c r="A26">
        <f t="shared" ca="1" si="0"/>
        <v>0.14891602660158754</v>
      </c>
      <c r="B26">
        <f t="shared" ca="1" si="1"/>
        <v>30</v>
      </c>
      <c r="C26">
        <v>5</v>
      </c>
      <c r="D26">
        <v>8</v>
      </c>
      <c r="E26">
        <f t="shared" ca="1" si="2"/>
        <v>3</v>
      </c>
      <c r="F26">
        <f t="shared" ca="1" si="3"/>
        <v>15</v>
      </c>
      <c r="G26">
        <f t="shared" ca="1" si="4"/>
        <v>24</v>
      </c>
    </row>
    <row r="27" spans="1:7" x14ac:dyDescent="0.25">
      <c r="A27">
        <f t="shared" ca="1" si="0"/>
        <v>0.43611617192171859</v>
      </c>
      <c r="B27">
        <f t="shared" ca="1" si="1"/>
        <v>14</v>
      </c>
      <c r="C27">
        <v>6</v>
      </c>
      <c r="D27">
        <v>8</v>
      </c>
      <c r="E27">
        <f t="shared" ca="1" si="2"/>
        <v>5</v>
      </c>
      <c r="F27">
        <f t="shared" ca="1" si="3"/>
        <v>30</v>
      </c>
      <c r="G27">
        <f t="shared" ca="1" si="4"/>
        <v>40</v>
      </c>
    </row>
    <row r="28" spans="1:7" x14ac:dyDescent="0.25">
      <c r="A28">
        <f t="shared" ca="1" si="0"/>
        <v>0.22513728584367509</v>
      </c>
      <c r="B28">
        <f t="shared" ca="1" si="1"/>
        <v>23</v>
      </c>
      <c r="C28">
        <v>7</v>
      </c>
      <c r="D28">
        <v>8</v>
      </c>
      <c r="E28">
        <f t="shared" ca="1" si="2"/>
        <v>2</v>
      </c>
      <c r="F28">
        <f t="shared" ca="1" si="3"/>
        <v>14</v>
      </c>
      <c r="G28">
        <f t="shared" ca="1" si="4"/>
        <v>16</v>
      </c>
    </row>
    <row r="29" spans="1:7" x14ac:dyDescent="0.25">
      <c r="A29">
        <f t="shared" ca="1" si="0"/>
        <v>0.18659323543402595</v>
      </c>
      <c r="B29">
        <f t="shared" ca="1" si="1"/>
        <v>28</v>
      </c>
      <c r="C29">
        <v>1</v>
      </c>
      <c r="D29">
        <v>9</v>
      </c>
      <c r="E29">
        <f t="shared" ca="1" si="2"/>
        <v>7</v>
      </c>
      <c r="F29">
        <f t="shared" ca="1" si="3"/>
        <v>7</v>
      </c>
      <c r="G29">
        <f t="shared" ca="1" si="4"/>
        <v>63</v>
      </c>
    </row>
    <row r="30" spans="1:7" x14ac:dyDescent="0.25">
      <c r="A30">
        <f t="shared" ca="1" si="0"/>
        <v>0.1889783263313517</v>
      </c>
      <c r="B30">
        <f t="shared" ca="1" si="1"/>
        <v>27</v>
      </c>
      <c r="C30">
        <v>2</v>
      </c>
      <c r="D30">
        <v>9</v>
      </c>
      <c r="E30">
        <f t="shared" ca="1" si="2"/>
        <v>5</v>
      </c>
      <c r="F30">
        <f t="shared" ca="1" si="3"/>
        <v>10</v>
      </c>
      <c r="G30">
        <f t="shared" ca="1" si="4"/>
        <v>45</v>
      </c>
    </row>
    <row r="31" spans="1:7" x14ac:dyDescent="0.25">
      <c r="A31">
        <f t="shared" ca="1" si="0"/>
        <v>0.22057749244775016</v>
      </c>
      <c r="B31">
        <f t="shared" ca="1" si="1"/>
        <v>25</v>
      </c>
      <c r="C31">
        <v>3</v>
      </c>
      <c r="D31">
        <v>9</v>
      </c>
      <c r="E31">
        <f t="shared" ca="1" si="2"/>
        <v>7</v>
      </c>
      <c r="F31">
        <f t="shared" ca="1" si="3"/>
        <v>21</v>
      </c>
      <c r="G31">
        <f t="shared" ca="1" si="4"/>
        <v>63</v>
      </c>
    </row>
    <row r="32" spans="1:7" x14ac:dyDescent="0.25">
      <c r="A32">
        <f t="shared" ca="1" si="0"/>
        <v>5.1781076536650428E-2</v>
      </c>
      <c r="B32">
        <f t="shared" ca="1" si="1"/>
        <v>36</v>
      </c>
      <c r="C32">
        <v>4</v>
      </c>
      <c r="D32">
        <v>9</v>
      </c>
      <c r="E32">
        <f t="shared" ca="1" si="2"/>
        <v>5</v>
      </c>
      <c r="F32">
        <f t="shared" ca="1" si="3"/>
        <v>20</v>
      </c>
      <c r="G32">
        <f t="shared" ca="1" si="4"/>
        <v>45</v>
      </c>
    </row>
    <row r="33" spans="1:7" x14ac:dyDescent="0.25">
      <c r="A33">
        <f t="shared" ca="1" si="0"/>
        <v>0.97524650093103615</v>
      </c>
      <c r="B33">
        <f t="shared" ca="1" si="1"/>
        <v>4</v>
      </c>
      <c r="C33">
        <v>5</v>
      </c>
      <c r="D33">
        <v>9</v>
      </c>
      <c r="E33">
        <f t="shared" ca="1" si="2"/>
        <v>7</v>
      </c>
      <c r="F33">
        <f t="shared" ca="1" si="3"/>
        <v>35</v>
      </c>
      <c r="G33">
        <f t="shared" ca="1" si="4"/>
        <v>63</v>
      </c>
    </row>
    <row r="34" spans="1:7" x14ac:dyDescent="0.25">
      <c r="A34">
        <f t="shared" ca="1" si="0"/>
        <v>0.137733069011022</v>
      </c>
      <c r="B34">
        <f t="shared" ca="1" si="1"/>
        <v>31</v>
      </c>
      <c r="C34">
        <v>6</v>
      </c>
      <c r="D34">
        <v>9</v>
      </c>
      <c r="E34">
        <f t="shared" ca="1" si="2"/>
        <v>4</v>
      </c>
      <c r="F34">
        <f t="shared" ca="1" si="3"/>
        <v>24</v>
      </c>
      <c r="G34">
        <f t="shared" ca="1" si="4"/>
        <v>36</v>
      </c>
    </row>
    <row r="35" spans="1:7" x14ac:dyDescent="0.25">
      <c r="A35">
        <f t="shared" ca="1" si="0"/>
        <v>0.1326701741035633</v>
      </c>
      <c r="B35">
        <f t="shared" ca="1" si="1"/>
        <v>32</v>
      </c>
      <c r="C35">
        <v>7</v>
      </c>
      <c r="D35">
        <v>9</v>
      </c>
      <c r="E35">
        <f t="shared" ca="1" si="2"/>
        <v>6</v>
      </c>
      <c r="F35">
        <f t="shared" ca="1" si="3"/>
        <v>42</v>
      </c>
      <c r="G35">
        <f t="shared" ca="1" si="4"/>
        <v>54</v>
      </c>
    </row>
    <row r="36" spans="1:7" x14ac:dyDescent="0.25">
      <c r="A36">
        <f t="shared" ca="1" si="0"/>
        <v>0.38478034432140085</v>
      </c>
      <c r="B36">
        <f t="shared" ca="1" si="1"/>
        <v>17</v>
      </c>
      <c r="C36">
        <v>8</v>
      </c>
      <c r="D36">
        <v>9</v>
      </c>
      <c r="E36">
        <f t="shared" ca="1" si="2"/>
        <v>7</v>
      </c>
      <c r="F36">
        <f t="shared" ca="1" si="3"/>
        <v>56</v>
      </c>
      <c r="G36">
        <f t="shared" ca="1" si="4"/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Sheet2</vt:lpstr>
      <vt:lpstr>list</vt:lpstr>
      <vt:lpstr>Sheet1!Print_Area</vt:lpstr>
      <vt:lpstr>select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一家 中尾</dc:creator>
  <cp:lastModifiedBy>一家 中尾</cp:lastModifiedBy>
  <cp:lastPrinted>2024-07-16T21:25:14Z</cp:lastPrinted>
  <dcterms:created xsi:type="dcterms:W3CDTF">2024-07-09T21:41:20Z</dcterms:created>
  <dcterms:modified xsi:type="dcterms:W3CDTF">2024-07-23T02:11:32Z</dcterms:modified>
</cp:coreProperties>
</file>