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numberconsepts/fraction/reduse/"/>
    </mc:Choice>
  </mc:AlternateContent>
  <xr:revisionPtr revIDLastSave="164" documentId="8_{1C186805-015C-4313-A4AD-0ED0B1FF2D84}" xr6:coauthVersionLast="47" xr6:coauthVersionMax="47" xr10:uidLastSave="{AADB2340-3E7E-4682-85CB-9A6CEBE14973}"/>
  <bookViews>
    <workbookView xWindow="2520" yWindow="570" windowWidth="25155" windowHeight="14295" xr2:uid="{3B218C5F-6DC8-42E1-8F70-1DFB67DE5D40}"/>
  </bookViews>
  <sheets>
    <sheet name="印刷シート" sheetId="1" r:id="rId1"/>
    <sheet name="Sheet3" sheetId="3" state="hidden" r:id="rId2"/>
    <sheet name="Sheet2" sheetId="4" state="hidden" r:id="rId3"/>
  </sheets>
  <definedNames>
    <definedName name="mondai">Sheet3!$BE$1:$BF$9</definedName>
    <definedName name="mondai1">Sheet3!$C$1:$G$3</definedName>
    <definedName name="mondai2">Sheet3!$C$5:$G$7</definedName>
    <definedName name="mondai3">Sheet3!$C$9:$G$11</definedName>
    <definedName name="_xlnm.Print_Area" localSheetId="0">印刷シート!$A$1:$AG$26</definedName>
    <definedName name="time2">Sheet3!$J$2:$O$22</definedName>
    <definedName name="time3">Sheet3!$R$2:$W$11</definedName>
    <definedName name="time4">Sheet3!$Z$2:$AE$7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3" l="1"/>
  <c r="Y6" i="3"/>
  <c r="Y5" i="3"/>
  <c r="Y4" i="3"/>
  <c r="Y3" i="3"/>
  <c r="Q11" i="3"/>
  <c r="Q10" i="3"/>
  <c r="Q9" i="3"/>
  <c r="Q8" i="3"/>
  <c r="Q7" i="3"/>
  <c r="Q6" i="3"/>
  <c r="Q5" i="3"/>
  <c r="Q4" i="3"/>
  <c r="Q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B11" i="3"/>
  <c r="B10" i="3"/>
  <c r="B9" i="3"/>
  <c r="B7" i="3"/>
  <c r="B6" i="3"/>
  <c r="B5" i="3"/>
  <c r="B3" i="3"/>
  <c r="B2" i="3"/>
  <c r="B1" i="3"/>
  <c r="Y2" i="3"/>
  <c r="Q2" i="3"/>
  <c r="I2" i="3"/>
  <c r="Z2" i="3" l="1"/>
  <c r="J2" i="3"/>
  <c r="R2" i="3"/>
  <c r="Z3" i="3"/>
  <c r="Z4" i="3"/>
  <c r="Z5" i="3"/>
  <c r="Z6" i="3"/>
  <c r="Z7" i="3"/>
  <c r="R3" i="3"/>
  <c r="R4" i="3"/>
  <c r="R5" i="3"/>
  <c r="R6" i="3"/>
  <c r="R7" i="3"/>
  <c r="R8" i="3"/>
  <c r="R9" i="3"/>
  <c r="R10" i="3"/>
  <c r="R11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C10" i="3"/>
  <c r="C11" i="3"/>
  <c r="C9" i="3"/>
  <c r="C6" i="3"/>
  <c r="C7" i="3"/>
  <c r="C5" i="3"/>
  <c r="C2" i="3"/>
  <c r="C1" i="3"/>
  <c r="C3" i="3"/>
  <c r="W11" i="3"/>
  <c r="V11" i="3"/>
  <c r="W10" i="3"/>
  <c r="V10" i="3"/>
  <c r="W9" i="3"/>
  <c r="V9" i="3"/>
  <c r="W8" i="3"/>
  <c r="V8" i="3"/>
  <c r="W7" i="3"/>
  <c r="V7" i="3"/>
  <c r="W6" i="3"/>
  <c r="V6" i="3"/>
  <c r="W5" i="3"/>
  <c r="V5" i="3"/>
  <c r="W4" i="3"/>
  <c r="V4" i="3"/>
  <c r="W3" i="3"/>
  <c r="V3" i="3"/>
  <c r="W2" i="3"/>
  <c r="V2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O2" i="3"/>
  <c r="N2" i="3"/>
  <c r="G10" i="3" l="1"/>
  <c r="D10" i="3"/>
  <c r="F10" i="3"/>
  <c r="E10" i="3"/>
  <c r="G9" i="3"/>
  <c r="F9" i="3"/>
  <c r="D9" i="3"/>
  <c r="E9" i="3"/>
  <c r="G11" i="3"/>
  <c r="F11" i="3"/>
  <c r="E11" i="3"/>
  <c r="D11" i="3"/>
  <c r="A22" i="4" s="1"/>
  <c r="G6" i="3"/>
  <c r="F6" i="3"/>
  <c r="E6" i="3"/>
  <c r="D6" i="3"/>
  <c r="G7" i="3"/>
  <c r="F7" i="3"/>
  <c r="D7" i="3"/>
  <c r="E7" i="3"/>
  <c r="G5" i="3"/>
  <c r="F5" i="3"/>
  <c r="E5" i="3"/>
  <c r="D5" i="3"/>
  <c r="F3" i="3"/>
  <c r="G3" i="3"/>
  <c r="D3" i="3"/>
  <c r="E3" i="3"/>
  <c r="G2" i="3"/>
  <c r="F2" i="3"/>
  <c r="D2" i="3"/>
  <c r="E2" i="3"/>
  <c r="G1" i="3"/>
  <c r="F1" i="3"/>
  <c r="E1" i="3"/>
  <c r="D1" i="3"/>
  <c r="A8" i="4" l="1"/>
  <c r="AD7" i="1" s="1"/>
  <c r="A21" i="4"/>
  <c r="A9" i="4"/>
  <c r="B8" i="4"/>
  <c r="I8" i="4" s="1"/>
  <c r="B20" i="4"/>
  <c r="Q20" i="4" s="1"/>
  <c r="B9" i="4"/>
  <c r="L9" i="4" s="1"/>
  <c r="B14" i="4"/>
  <c r="H14" i="4" s="1"/>
  <c r="B21" i="4"/>
  <c r="O21" i="4" s="1"/>
  <c r="B23" i="4"/>
  <c r="F23" i="4" s="1"/>
  <c r="B18" i="4"/>
  <c r="F18" i="4" s="1"/>
  <c r="A18" i="4"/>
  <c r="H23" i="1" s="1"/>
  <c r="B7" i="4"/>
  <c r="M7" i="4" s="1"/>
  <c r="B6" i="4"/>
  <c r="K6" i="4" s="1"/>
  <c r="A6" i="4"/>
  <c r="S7" i="1" s="1"/>
  <c r="A7" i="4"/>
  <c r="A19" i="4"/>
  <c r="B19" i="4"/>
  <c r="O19" i="4" s="1"/>
  <c r="B12" i="4"/>
  <c r="Q12" i="4" s="1"/>
  <c r="A20" i="4"/>
  <c r="S23" i="1" s="1"/>
  <c r="A13" i="4"/>
  <c r="S15" i="1" s="1"/>
  <c r="A11" i="4"/>
  <c r="H15" i="1" s="1"/>
  <c r="B13" i="4"/>
  <c r="N13" i="4" s="1"/>
  <c r="B11" i="4"/>
  <c r="H17" i="1" s="1"/>
  <c r="A14" i="4"/>
  <c r="A12" i="4"/>
  <c r="B4" i="4"/>
  <c r="Q4" i="4" s="1"/>
  <c r="A4" i="4"/>
  <c r="H7" i="1" s="1"/>
  <c r="B5" i="4"/>
  <c r="I5" i="4" s="1"/>
  <c r="A5" i="4"/>
  <c r="A15" i="4"/>
  <c r="AD15" i="1" s="1"/>
  <c r="B15" i="4"/>
  <c r="P15" i="4" s="1"/>
  <c r="A16" i="4"/>
  <c r="B16" i="4"/>
  <c r="J16" i="4" s="1"/>
  <c r="B22" i="4"/>
  <c r="E22" i="4" s="1"/>
  <c r="A23" i="4"/>
  <c r="P8" i="4"/>
  <c r="O8" i="4"/>
  <c r="G8" i="4"/>
  <c r="AD23" i="1"/>
  <c r="M8" i="4" l="1"/>
  <c r="N8" i="4"/>
  <c r="D8" i="4"/>
  <c r="E8" i="4"/>
  <c r="F8" i="4"/>
  <c r="H8" i="4"/>
  <c r="K8" i="4"/>
  <c r="L8" i="4"/>
  <c r="Q8" i="4"/>
  <c r="C8" i="4"/>
  <c r="AD9" i="1"/>
  <c r="H9" i="4"/>
  <c r="G9" i="4"/>
  <c r="I9" i="4"/>
  <c r="J9" i="4"/>
  <c r="M9" i="4"/>
  <c r="N9" i="4"/>
  <c r="P9" i="4"/>
  <c r="C9" i="4"/>
  <c r="D9" i="4"/>
  <c r="E9" i="4"/>
  <c r="C20" i="4"/>
  <c r="D20" i="4"/>
  <c r="F20" i="4"/>
  <c r="E20" i="4"/>
  <c r="G20" i="4"/>
  <c r="I20" i="4"/>
  <c r="J20" i="4"/>
  <c r="H20" i="4"/>
  <c r="J8" i="4"/>
  <c r="K20" i="4"/>
  <c r="L20" i="4"/>
  <c r="M20" i="4"/>
  <c r="S25" i="1"/>
  <c r="N20" i="4"/>
  <c r="P20" i="4"/>
  <c r="F9" i="4"/>
  <c r="I14" i="4"/>
  <c r="Q9" i="4"/>
  <c r="O20" i="4"/>
  <c r="O9" i="4"/>
  <c r="Q21" i="4"/>
  <c r="K9" i="4"/>
  <c r="P21" i="4"/>
  <c r="D21" i="4"/>
  <c r="E21" i="4"/>
  <c r="M25" i="1"/>
  <c r="H21" i="4"/>
  <c r="I21" i="4"/>
  <c r="L21" i="4"/>
  <c r="M6" i="4"/>
  <c r="J21" i="4"/>
  <c r="C6" i="4"/>
  <c r="K21" i="4"/>
  <c r="D6" i="4"/>
  <c r="M21" i="4"/>
  <c r="E6" i="4"/>
  <c r="C21" i="4"/>
  <c r="F6" i="4"/>
  <c r="H6" i="4"/>
  <c r="G21" i="4"/>
  <c r="F21" i="4"/>
  <c r="G6" i="4"/>
  <c r="N21" i="4"/>
  <c r="M17" i="1"/>
  <c r="Q14" i="4"/>
  <c r="P14" i="4"/>
  <c r="J14" i="4"/>
  <c r="C14" i="4"/>
  <c r="E14" i="4"/>
  <c r="F14" i="4"/>
  <c r="N14" i="4"/>
  <c r="K14" i="4"/>
  <c r="L14" i="4"/>
  <c r="M14" i="4"/>
  <c r="O14" i="4"/>
  <c r="D14" i="4"/>
  <c r="G14" i="4"/>
  <c r="P6" i="4"/>
  <c r="L6" i="4"/>
  <c r="M18" i="4"/>
  <c r="K23" i="4"/>
  <c r="H23" i="4"/>
  <c r="M23" i="4"/>
  <c r="P23" i="4"/>
  <c r="Q23" i="4"/>
  <c r="C23" i="4"/>
  <c r="D23" i="4"/>
  <c r="G23" i="4"/>
  <c r="J23" i="4"/>
  <c r="L23" i="4"/>
  <c r="N23" i="4"/>
  <c r="O23" i="4"/>
  <c r="E23" i="4"/>
  <c r="I23" i="4"/>
  <c r="C12" i="4"/>
  <c r="H7" i="4"/>
  <c r="P7" i="4"/>
  <c r="G7" i="4"/>
  <c r="E12" i="4"/>
  <c r="D12" i="4"/>
  <c r="I7" i="4"/>
  <c r="J7" i="4"/>
  <c r="K7" i="4"/>
  <c r="E19" i="4"/>
  <c r="O7" i="4"/>
  <c r="N7" i="4"/>
  <c r="C22" i="4"/>
  <c r="K18" i="4"/>
  <c r="G18" i="4"/>
  <c r="H25" i="1"/>
  <c r="H18" i="4"/>
  <c r="M12" i="4"/>
  <c r="I18" i="4"/>
  <c r="O18" i="4"/>
  <c r="Q18" i="4"/>
  <c r="L18" i="4"/>
  <c r="J18" i="4"/>
  <c r="N18" i="4"/>
  <c r="P18" i="4"/>
  <c r="C18" i="4"/>
  <c r="E13" i="4"/>
  <c r="D18" i="4"/>
  <c r="F13" i="4"/>
  <c r="E18" i="4"/>
  <c r="H13" i="4"/>
  <c r="J13" i="4"/>
  <c r="H11" i="4"/>
  <c r="P13" i="4"/>
  <c r="J11" i="4"/>
  <c r="K11" i="4"/>
  <c r="G12" i="4"/>
  <c r="L11" i="4"/>
  <c r="N19" i="4"/>
  <c r="H12" i="4"/>
  <c r="P19" i="4"/>
  <c r="I12" i="4"/>
  <c r="G19" i="4"/>
  <c r="O13" i="4"/>
  <c r="I11" i="4"/>
  <c r="Q13" i="4"/>
  <c r="F12" i="4"/>
  <c r="F19" i="4"/>
  <c r="K12" i="4"/>
  <c r="H19" i="4"/>
  <c r="I19" i="4"/>
  <c r="C7" i="4"/>
  <c r="F7" i="4"/>
  <c r="J6" i="4"/>
  <c r="H4" i="4"/>
  <c r="J19" i="4"/>
  <c r="K19" i="4"/>
  <c r="L19" i="4"/>
  <c r="M19" i="4"/>
  <c r="D7" i="4"/>
  <c r="E7" i="4"/>
  <c r="I4" i="4"/>
  <c r="K4" i="4"/>
  <c r="L4" i="4"/>
  <c r="G4" i="4"/>
  <c r="D11" i="4"/>
  <c r="J12" i="4"/>
  <c r="E11" i="4"/>
  <c r="L12" i="4"/>
  <c r="F11" i="4"/>
  <c r="M4" i="4"/>
  <c r="N12" i="4"/>
  <c r="M11" i="4"/>
  <c r="N4" i="4"/>
  <c r="N6" i="4"/>
  <c r="B9" i="1"/>
  <c r="O12" i="4"/>
  <c r="N11" i="4"/>
  <c r="O4" i="4"/>
  <c r="Q7" i="4"/>
  <c r="O6" i="4"/>
  <c r="J4" i="4"/>
  <c r="F4" i="4"/>
  <c r="D5" i="4"/>
  <c r="C11" i="4"/>
  <c r="C4" i="4"/>
  <c r="D4" i="4"/>
  <c r="E5" i="4"/>
  <c r="E4" i="4"/>
  <c r="P12" i="4"/>
  <c r="O11" i="4"/>
  <c r="I13" i="4"/>
  <c r="Q19" i="4"/>
  <c r="H9" i="1"/>
  <c r="P11" i="4"/>
  <c r="K13" i="4"/>
  <c r="C19" i="4"/>
  <c r="Q6" i="4"/>
  <c r="Q11" i="4"/>
  <c r="C13" i="4"/>
  <c r="D19" i="4"/>
  <c r="L7" i="4"/>
  <c r="I6" i="4"/>
  <c r="G11" i="4"/>
  <c r="D13" i="4"/>
  <c r="K22" i="4"/>
  <c r="F22" i="4"/>
  <c r="O16" i="4"/>
  <c r="I22" i="4"/>
  <c r="C5" i="4"/>
  <c r="H15" i="4"/>
  <c r="I15" i="4"/>
  <c r="J5" i="4"/>
  <c r="C15" i="4"/>
  <c r="J15" i="4"/>
  <c r="L5" i="4"/>
  <c r="AD25" i="1"/>
  <c r="L15" i="4"/>
  <c r="Q16" i="4"/>
  <c r="N5" i="4"/>
  <c r="M15" i="4"/>
  <c r="N15" i="4"/>
  <c r="P5" i="4"/>
  <c r="G22" i="4"/>
  <c r="H22" i="4"/>
  <c r="J22" i="4"/>
  <c r="E15" i="4"/>
  <c r="F5" i="4"/>
  <c r="P16" i="4"/>
  <c r="P4" i="4"/>
  <c r="C16" i="4"/>
  <c r="K5" i="4"/>
  <c r="D16" i="4"/>
  <c r="K15" i="4"/>
  <c r="L16" i="4"/>
  <c r="M5" i="4"/>
  <c r="L13" i="4"/>
  <c r="G13" i="4"/>
  <c r="O5" i="4"/>
  <c r="M13" i="4"/>
  <c r="O15" i="4"/>
  <c r="Q5" i="4"/>
  <c r="D15" i="4"/>
  <c r="F15" i="4"/>
  <c r="G15" i="4"/>
  <c r="M16" i="4"/>
  <c r="Q15" i="4"/>
  <c r="N16" i="4"/>
  <c r="E16" i="4"/>
  <c r="N22" i="4"/>
  <c r="F16" i="4"/>
  <c r="O22" i="4"/>
  <c r="G16" i="4"/>
  <c r="P22" i="4"/>
  <c r="K16" i="4"/>
  <c r="AD17" i="1"/>
  <c r="D22" i="4"/>
  <c r="I16" i="4"/>
  <c r="H5" i="4"/>
  <c r="L22" i="4"/>
  <c r="M22" i="4"/>
  <c r="Q22" i="4"/>
  <c r="H16" i="4"/>
  <c r="G5" i="4"/>
  <c r="X25" i="1"/>
  <c r="X23" i="1"/>
  <c r="AA23" i="1" s="1"/>
  <c r="M23" i="1"/>
  <c r="P23" i="1" s="1"/>
  <c r="B25" i="1"/>
  <c r="B23" i="1"/>
  <c r="E23" i="1" s="1"/>
  <c r="X17" i="1"/>
  <c r="X15" i="1"/>
  <c r="AA15" i="1" s="1"/>
  <c r="S17" i="1"/>
  <c r="M15" i="1"/>
  <c r="P15" i="1" s="1"/>
  <c r="B17" i="1"/>
  <c r="E17" i="1" s="1"/>
  <c r="B15" i="1"/>
  <c r="E15" i="1" s="1"/>
  <c r="X9" i="1"/>
  <c r="X7" i="1"/>
  <c r="AA7" i="1" s="1"/>
  <c r="S9" i="1"/>
  <c r="M9" i="1"/>
  <c r="M7" i="1"/>
  <c r="P7" i="1" s="1"/>
  <c r="B7" i="1"/>
  <c r="E25" i="1" l="1"/>
  <c r="AA9" i="1"/>
  <c r="AA25" i="1"/>
  <c r="P25" i="1"/>
  <c r="AA17" i="1"/>
  <c r="P17" i="1"/>
  <c r="P9" i="1"/>
  <c r="E9" i="1"/>
  <c r="E7" i="1"/>
</calcChain>
</file>

<file path=xl/sharedStrings.xml><?xml version="1.0" encoding="utf-8"?>
<sst xmlns="http://schemas.openxmlformats.org/spreadsheetml/2006/main" count="41" uniqueCount="7">
  <si>
    <t>名前（　　　　　　　　　　　　）</t>
    <rPh sb="0" eb="2">
      <t>ナマエ</t>
    </rPh>
    <phoneticPr fontId="1"/>
  </si>
  <si>
    <t>＝</t>
    <phoneticPr fontId="1"/>
  </si>
  <si>
    <t>2倍になる関係</t>
    <rPh sb="1" eb="2">
      <t>バイ</t>
    </rPh>
    <rPh sb="5" eb="7">
      <t>カンケイ</t>
    </rPh>
    <phoneticPr fontId="1"/>
  </si>
  <si>
    <t>３倍になる関係</t>
    <rPh sb="1" eb="2">
      <t>バイ</t>
    </rPh>
    <rPh sb="5" eb="7">
      <t>カンケイ</t>
    </rPh>
    <phoneticPr fontId="1"/>
  </si>
  <si>
    <t>4,5倍になる関係</t>
    <rPh sb="3" eb="4">
      <t>バイ</t>
    </rPh>
    <rPh sb="7" eb="9">
      <t>カンケイ</t>
    </rPh>
    <phoneticPr fontId="1"/>
  </si>
  <si>
    <t>分子・分母を同じ数で÷っても大きさは同じ</t>
    <rPh sb="0" eb="2">
      <t>ブンシ</t>
    </rPh>
    <rPh sb="3" eb="5">
      <t>ブンボ</t>
    </rPh>
    <rPh sb="6" eb="7">
      <t>オナ</t>
    </rPh>
    <rPh sb="8" eb="9">
      <t>スウ</t>
    </rPh>
    <rPh sb="14" eb="15">
      <t>オオ</t>
    </rPh>
    <rPh sb="18" eb="19">
      <t>オナ</t>
    </rPh>
    <phoneticPr fontId="1"/>
  </si>
  <si>
    <t>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</si>
</sst>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8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4"/>
      <color theme="1"/>
      <name val="游ゴシック"/>
      <family val="2"/>
      <charset val="128"/>
      <scheme val="minor"/>
    </font>
    <font>
      <sz val="28"/>
      <color theme="0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28"/>
      <color theme="0" tint="-0.34998626667073579"/>
      <name val="UD デジタル 教科書体 N-R"/>
      <family val="1"/>
      <charset val="128"/>
    </font>
    <font>
      <sz val="28"/>
      <color theme="0" tint="-0.249977111117893"/>
      <name val="UD デジタル 教科書体 N-R"/>
      <family val="1"/>
      <charset val="128"/>
    </font>
    <font>
      <sz val="11"/>
      <color theme="0" tint="-0.249977111117893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 shrinkToFit="1"/>
    </xf>
    <xf numFmtId="0" fontId="2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3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2" fillId="0" borderId="11" xfId="0" applyFont="1" applyBorder="1">
      <alignment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2" fillId="0" borderId="16" xfId="0" applyFont="1" applyBorder="1">
      <alignment vertical="center"/>
    </xf>
    <xf numFmtId="0" fontId="4" fillId="0" borderId="17" xfId="0" applyFont="1" applyBorder="1" applyAlignment="1">
      <alignment horizontal="right" vertical="center" shrinkToFi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21" xfId="0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9" xfId="0" applyFont="1" applyBorder="1" applyAlignment="1">
      <alignment horizontal="center" vertical="top" shrinkToFit="1"/>
    </xf>
    <xf numFmtId="0" fontId="4" fillId="0" borderId="4" xfId="0" applyFont="1" applyBorder="1" applyAlignment="1">
      <alignment horizontal="right" vertical="center" shrinkToFit="1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2" fillId="0" borderId="2" xfId="0" applyFont="1" applyBorder="1">
      <alignment vertical="center"/>
    </xf>
    <xf numFmtId="0" fontId="6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top" shrinkToFit="1"/>
    </xf>
    <xf numFmtId="0" fontId="2" fillId="0" borderId="23" xfId="0" applyFont="1" applyBorder="1" applyAlignment="1">
      <alignment horizontal="center" vertical="top" shrinkToFit="1"/>
    </xf>
    <xf numFmtId="0" fontId="2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61632774831828E-2"/>
          <c:y val="4.7619380910427909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0-4BFA-A444-276EF57E00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0-4BFA-A444-276EF57E0045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0-4BFA-A444-276EF57E0045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0-4BFA-A444-276EF57E0045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0-4BFA-A444-276EF57E0045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60-4BFA-A444-276EF57E0045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60-4BFA-A444-276EF57E0045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60-4BFA-A444-276EF57E0045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60-4BFA-A444-276EF57E0045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60-4BFA-A444-276EF57E0045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460-4BFA-A444-276EF57E0045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460-4BFA-A444-276EF57E0045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411-426E-8D50-AFC7C59426F7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11-426E-8D50-AFC7C59426F7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411-426E-8D50-AFC7C59426F7}"/>
              </c:ext>
            </c:extLst>
          </c:dPt>
          <c:val>
            <c:numRef>
              <c:f>Sheet2!$C$5:$Q$5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460-4BFA-A444-276EF57E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D-4FD4-B9D8-7D7BCC4B6DD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D-4FD4-B9D8-7D7BCC4B6DD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8D-4FD4-B9D8-7D7BCC4B6DD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8D-4FD4-B9D8-7D7BCC4B6DD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8D-4FD4-B9D8-7D7BCC4B6DD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8D-4FD4-B9D8-7D7BCC4B6DD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8D-4FD4-B9D8-7D7BCC4B6DD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8D-4FD4-B9D8-7D7BCC4B6DD9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8D-4FD4-B9D8-7D7BCC4B6DD9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8D-4FD4-B9D8-7D7BCC4B6DD9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8D-4FD4-B9D8-7D7BCC4B6DD9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8D-4FD4-B9D8-7D7BCC4B6DD9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8D-4FD4-B9D8-7D7BCC4B6DD9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8D-4FD4-B9D8-7D7BCC4B6DD9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8D-4FD4-B9D8-7D7BCC4B6DD9}"/>
              </c:ext>
            </c:extLst>
          </c:dPt>
          <c:val>
            <c:numRef>
              <c:f>Sheet2!$C$16:$Q$16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C8D-4FD4-B9D8-7D7BCC4B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6-4A41-9113-9BBD85D6A441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26-4A41-9113-9BBD85D6A441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26-4A41-9113-9BBD85D6A441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26-4A41-9113-9BBD85D6A441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26-4A41-9113-9BBD85D6A441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26-4A41-9113-9BBD85D6A441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C26-4A41-9113-9BBD85D6A441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C26-4A41-9113-9BBD85D6A441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C26-4A41-9113-9BBD85D6A441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C26-4A41-9113-9BBD85D6A441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C26-4A41-9113-9BBD85D6A441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C26-4A41-9113-9BBD85D6A441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C26-4A41-9113-9BBD85D6A441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C26-4A41-9113-9BBD85D6A441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C26-4A41-9113-9BBD85D6A441}"/>
              </c:ext>
            </c:extLst>
          </c:dPt>
          <c:val>
            <c:numRef>
              <c:f>Sheet2!$C$19:$Q$19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C26-4A41-9113-9BBD85D6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4-4404-BCC7-5E82A1A9D5D4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4-4404-BCC7-5E82A1A9D5D4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4-4404-BCC7-5E82A1A9D5D4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B4-4404-BCC7-5E82A1A9D5D4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B4-4404-BCC7-5E82A1A9D5D4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B4-4404-BCC7-5E82A1A9D5D4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2B4-4404-BCC7-5E82A1A9D5D4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4-4404-BCC7-5E82A1A9D5D4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2B4-4404-BCC7-5E82A1A9D5D4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2B4-4404-BCC7-5E82A1A9D5D4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2B4-4404-BCC7-5E82A1A9D5D4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2B4-4404-BCC7-5E82A1A9D5D4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2B4-4404-BCC7-5E82A1A9D5D4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2B4-4404-BCC7-5E82A1A9D5D4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2B4-4404-BCC7-5E82A1A9D5D4}"/>
              </c:ext>
            </c:extLst>
          </c:dPt>
          <c:val>
            <c:numRef>
              <c:f>Sheet2!$C$20:$Q$20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2B4-4404-BCC7-5E82A1A9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D-4FA3-B322-5A62451C70A5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D-4FA3-B322-5A62451C70A5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D-4FA3-B322-5A62451C70A5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D-4FA3-B322-5A62451C70A5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D-4FA3-B322-5A62451C70A5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D-4FA3-B322-5A62451C70A5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D-4FA3-B322-5A62451C70A5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4D-4FA3-B322-5A62451C70A5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4D-4FA3-B322-5A62451C70A5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4D-4FA3-B322-5A62451C70A5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94D-4FA3-B322-5A62451C70A5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94D-4FA3-B322-5A62451C70A5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94D-4FA3-B322-5A62451C70A5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94D-4FA3-B322-5A62451C70A5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94D-4FA3-B322-5A62451C70A5}"/>
              </c:ext>
            </c:extLst>
          </c:dPt>
          <c:val>
            <c:numRef>
              <c:f>Sheet2!$C$21:$Q$21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94D-4FA3-B322-5A62451C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8-417D-9829-B51A9FFE892D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F8-417D-9829-B51A9FFE892D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F8-417D-9829-B51A9FFE892D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F8-417D-9829-B51A9FFE892D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F8-417D-9829-B51A9FFE892D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F8-417D-9829-B51A9FFE892D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F8-417D-9829-B51A9FFE892D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F8-417D-9829-B51A9FFE892D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F8-417D-9829-B51A9FFE892D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3F8-417D-9829-B51A9FFE892D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3F8-417D-9829-B51A9FFE892D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3F8-417D-9829-B51A9FFE892D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3F8-417D-9829-B51A9FFE892D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3F8-417D-9829-B51A9FFE892D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3F8-417D-9829-B51A9FFE892D}"/>
              </c:ext>
            </c:extLst>
          </c:dPt>
          <c:val>
            <c:numRef>
              <c:f>Sheet2!$C$22:$Q$22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F8-417D-9829-B51A9FFE8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44-48CE-8CA6-2C3CD9A0AEF4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44-48CE-8CA6-2C3CD9A0AEF4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44-48CE-8CA6-2C3CD9A0AEF4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44-48CE-8CA6-2C3CD9A0AEF4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44-48CE-8CA6-2C3CD9A0AEF4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44-48CE-8CA6-2C3CD9A0AEF4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44-48CE-8CA6-2C3CD9A0AEF4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44-48CE-8CA6-2C3CD9A0AEF4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44-48CE-8CA6-2C3CD9A0AEF4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44-48CE-8CA6-2C3CD9A0AEF4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44-48CE-8CA6-2C3CD9A0AEF4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44-48CE-8CA6-2C3CD9A0AEF4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44-48CE-8CA6-2C3CD9A0AEF4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044-48CE-8CA6-2C3CD9A0AEF4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044-48CE-8CA6-2C3CD9A0AEF4}"/>
              </c:ext>
            </c:extLst>
          </c:dPt>
          <c:val>
            <c:numRef>
              <c:f>Sheet2!$C$23:$Q$23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044-48CE-8CA6-2C3CD9A0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87-4EF8-9AB5-603EB8B84C02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87-4EF8-9AB5-603EB8B84C02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87-4EF8-9AB5-603EB8B84C02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87-4EF8-9AB5-603EB8B84C02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87-4EF8-9AB5-603EB8B84C02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87-4EF8-9AB5-603EB8B84C02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87-4EF8-9AB5-603EB8B84C02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287-4EF8-9AB5-603EB8B84C02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287-4EF8-9AB5-603EB8B84C02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287-4EF8-9AB5-603EB8B84C02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287-4EF8-9AB5-603EB8B84C02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287-4EF8-9AB5-603EB8B84C02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287-4EF8-9AB5-603EB8B84C02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287-4EF8-9AB5-603EB8B84C02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287-4EF8-9AB5-603EB8B84C02}"/>
              </c:ext>
            </c:extLst>
          </c:dPt>
          <c:val>
            <c:numRef>
              <c:f>Sheet2!$C$4:$Q$4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287-4EF8-9AB5-603EB8B8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6-4656-B83D-87DA22C6C846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6-4656-B83D-87DA22C6C846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C6-4656-B83D-87DA22C6C846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C6-4656-B83D-87DA22C6C846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C6-4656-B83D-87DA22C6C846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C6-4656-B83D-87DA22C6C846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BC6-4656-B83D-87DA22C6C846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BC6-4656-B83D-87DA22C6C846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BC6-4656-B83D-87DA22C6C846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BC6-4656-B83D-87DA22C6C846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BC6-4656-B83D-87DA22C6C846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BC6-4656-B83D-87DA22C6C846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BC6-4656-B83D-87DA22C6C846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BC6-4656-B83D-87DA22C6C846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BC6-4656-B83D-87DA22C6C846}"/>
              </c:ext>
            </c:extLst>
          </c:dPt>
          <c:val>
            <c:numRef>
              <c:f>Sheet2!$C$11:$Q$11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BC6-4656-B83D-87DA22C6C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D7-4998-8B2A-8ABBDEC4AF62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D7-4998-8B2A-8ABBDEC4AF62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D7-4998-8B2A-8ABBDEC4AF62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D7-4998-8B2A-8ABBDEC4AF62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D7-4998-8B2A-8ABBDEC4AF62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D7-4998-8B2A-8ABBDEC4AF62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D7-4998-8B2A-8ABBDEC4AF62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8D7-4998-8B2A-8ABBDEC4AF62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8D7-4998-8B2A-8ABBDEC4AF62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8D7-4998-8B2A-8ABBDEC4AF62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8D7-4998-8B2A-8ABBDEC4AF62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8D7-4998-8B2A-8ABBDEC4AF62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8D7-4998-8B2A-8ABBDEC4AF62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8D7-4998-8B2A-8ABBDEC4AF62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8D7-4998-8B2A-8ABBDEC4AF62}"/>
              </c:ext>
            </c:extLst>
          </c:dPt>
          <c:val>
            <c:numRef>
              <c:f>Sheet2!$C$18:$Q$18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8D7-4998-8B2A-8ABBDEC4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1-443D-829E-5157D35FB1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1-443D-829E-5157D35FB1BD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C1-443D-829E-5157D35FB1BD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C1-443D-829E-5157D35FB1BD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C1-443D-829E-5157D35FB1BD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C1-443D-829E-5157D35FB1BD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7C1-443D-829E-5157D35FB1BD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7C1-443D-829E-5157D35FB1BD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7C1-443D-829E-5157D35FB1BD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7C1-443D-829E-5157D35FB1BD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7C1-443D-829E-5157D35FB1BD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7C1-443D-829E-5157D35FB1BD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036-44CF-A1CB-DF2A937D468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036-44CF-A1CB-DF2A937D468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036-44CF-A1CB-DF2A937D4686}"/>
              </c:ext>
            </c:extLst>
          </c:dPt>
          <c:val>
            <c:numRef>
              <c:f>Sheet2!$C$6:$Q$6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7C1-443D-829E-5157D35FB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5-4A30-A07A-DE357E8678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5-4A30-A07A-DE357E8678B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5-4A30-A07A-DE357E8678B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45-4A30-A07A-DE357E8678B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45-4A30-A07A-DE357E8678B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5-4A30-A07A-DE357E8678B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45-4A30-A07A-DE357E8678BC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645-4A30-A07A-DE357E8678BC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645-4A30-A07A-DE357E8678BC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645-4A30-A07A-DE357E8678BC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645-4A30-A07A-DE357E8678BC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645-4A30-A07A-DE357E8678BC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645-4A30-A07A-DE357E8678BC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645-4A30-A07A-DE357E8678BC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645-4A30-A07A-DE357E8678BC}"/>
              </c:ext>
            </c:extLst>
          </c:dPt>
          <c:val>
            <c:numRef>
              <c:f>Sheet2!$C$7:$Q$7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645-4A30-A07A-DE357E867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64129483814521E-2"/>
          <c:y val="6.9841705898255377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E1-451C-BD03-DD55EE490DC9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E1-451C-BD03-DD55EE490DC9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E1-451C-BD03-DD55EE490DC9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E1-451C-BD03-DD55EE490DC9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E1-451C-BD03-DD55EE490DC9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E1-451C-BD03-DD55EE490DC9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E1-451C-BD03-DD55EE490DC9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E1-451C-BD03-DD55EE490DC9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E1-451C-BD03-DD55EE490DC9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7E1-451C-BD03-DD55EE490DC9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7E1-451C-BD03-DD55EE490DC9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7E1-451C-BD03-DD55EE490DC9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7E1-451C-BD03-DD55EE490DC9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7E1-451C-BD03-DD55EE490DC9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7E1-451C-BD03-DD55EE490DC9}"/>
              </c:ext>
            </c:extLst>
          </c:dPt>
          <c:val>
            <c:numRef>
              <c:f>Sheet2!$C$8:$Q$8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7E1-451C-BD03-DD55EE49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0-405A-A918-51BF948CC532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E0-405A-A918-51BF948CC532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E0-405A-A918-51BF948CC532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E0-405A-A918-51BF948CC532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E0-405A-A918-51BF948CC532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E0-405A-A918-51BF948CC532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E0-405A-A918-51BF948CC532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E0-405A-A918-51BF948CC532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BE0-405A-A918-51BF948CC532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BE0-405A-A918-51BF948CC532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BE0-405A-A918-51BF948CC532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BE0-405A-A918-51BF948CC532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BE0-405A-A918-51BF948CC532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BE0-405A-A918-51BF948CC532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BE0-405A-A918-51BF948CC532}"/>
              </c:ext>
            </c:extLst>
          </c:dPt>
          <c:val>
            <c:numRef>
              <c:f>Sheet2!$C$9:$Q$9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BE0-405A-A918-51BF948CC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C-45DA-8094-D60140FF605D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C-45DA-8094-D60140FF605D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DC-45DA-8094-D60140FF605D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DC-45DA-8094-D60140FF605D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DC-45DA-8094-D60140FF605D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DC-45DA-8094-D60140FF605D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DC-45DA-8094-D60140FF605D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9DC-45DA-8094-D60140FF605D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9DC-45DA-8094-D60140FF605D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9DC-45DA-8094-D60140FF605D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9DC-45DA-8094-D60140FF605D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9DC-45DA-8094-D60140FF605D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9DC-45DA-8094-D60140FF605D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9DC-45DA-8094-D60140FF605D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9DC-45DA-8094-D60140FF605D}"/>
              </c:ext>
            </c:extLst>
          </c:dPt>
          <c:val>
            <c:numRef>
              <c:f>Sheet2!$C$12:$Q$12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9DC-45DA-8094-D60140FF6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F4-4C6B-8DE9-6FEF211363FB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F4-4C6B-8DE9-6FEF211363FB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F4-4C6B-8DE9-6FEF211363FB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F4-4C6B-8DE9-6FEF211363FB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F4-4C6B-8DE9-6FEF211363FB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F4-4C6B-8DE9-6FEF211363FB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F4-4C6B-8DE9-6FEF211363FB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EF4-4C6B-8DE9-6FEF211363FB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EF4-4C6B-8DE9-6FEF211363FB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EF4-4C6B-8DE9-6FEF211363FB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EF4-4C6B-8DE9-6FEF211363FB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EF4-4C6B-8DE9-6FEF211363FB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EF4-4C6B-8DE9-6FEF211363FB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EF4-4C6B-8DE9-6FEF211363FB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EF4-4C6B-8DE9-6FEF211363FB}"/>
              </c:ext>
            </c:extLst>
          </c:dPt>
          <c:val>
            <c:numRef>
              <c:f>Sheet2!$C$13:$Q$13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EF4-4C6B-8DE9-6FEF2113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5-45A2-9A12-1FEEC1C28CA4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5-45A2-9A12-1FEEC1C28CA4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5-45A2-9A12-1FEEC1C28CA4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5-45A2-9A12-1FEEC1C28CA4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5-45A2-9A12-1FEEC1C28CA4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3D5-45A2-9A12-1FEEC1C28CA4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3D5-45A2-9A12-1FEEC1C28CA4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3D5-45A2-9A12-1FEEC1C28CA4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3D5-45A2-9A12-1FEEC1C28CA4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3D5-45A2-9A12-1FEEC1C28CA4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3D5-45A2-9A12-1FEEC1C28CA4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3D5-45A2-9A12-1FEEC1C28CA4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3D5-45A2-9A12-1FEEC1C28CA4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3D5-45A2-9A12-1FEEC1C28CA4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3D5-45A2-9A12-1FEEC1C28CA4}"/>
              </c:ext>
            </c:extLst>
          </c:dPt>
          <c:val>
            <c:numRef>
              <c:f>Sheet2!$C$14:$Q$14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3D5-45A2-9A12-1FEEC1C28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noFill/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E-4379-9BFF-B6A263FE3DBF}"/>
              </c:ext>
            </c:extLst>
          </c:dPt>
          <c:dPt>
            <c:idx val="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CE-4379-9BFF-B6A263FE3DBF}"/>
              </c:ext>
            </c:extLst>
          </c:dPt>
          <c:dPt>
            <c:idx val="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CE-4379-9BFF-B6A263FE3DBF}"/>
              </c:ext>
            </c:extLst>
          </c:dPt>
          <c:dPt>
            <c:idx val="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CE-4379-9BFF-B6A263FE3DBF}"/>
              </c:ext>
            </c:extLst>
          </c:dPt>
          <c:dPt>
            <c:idx val="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CE-4379-9BFF-B6A263FE3DBF}"/>
              </c:ext>
            </c:extLst>
          </c:dPt>
          <c:dPt>
            <c:idx val="5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CE-4379-9BFF-B6A263FE3DBF}"/>
              </c:ext>
            </c:extLst>
          </c:dPt>
          <c:dPt>
            <c:idx val="6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CE-4379-9BFF-B6A263FE3DBF}"/>
              </c:ext>
            </c:extLst>
          </c:dPt>
          <c:dPt>
            <c:idx val="7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CE-4379-9BFF-B6A263FE3DBF}"/>
              </c:ext>
            </c:extLst>
          </c:dPt>
          <c:dPt>
            <c:idx val="8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CE-4379-9BFF-B6A263FE3DBF}"/>
              </c:ext>
            </c:extLst>
          </c:dPt>
          <c:dPt>
            <c:idx val="9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CE-4379-9BFF-B6A263FE3DBF}"/>
              </c:ext>
            </c:extLst>
          </c:dPt>
          <c:dPt>
            <c:idx val="10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8CE-4379-9BFF-B6A263FE3DBF}"/>
              </c:ext>
            </c:extLst>
          </c:dPt>
          <c:dPt>
            <c:idx val="11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8CE-4379-9BFF-B6A263FE3DBF}"/>
              </c:ext>
            </c:extLst>
          </c:dPt>
          <c:dPt>
            <c:idx val="12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8CE-4379-9BFF-B6A263FE3DBF}"/>
              </c:ext>
            </c:extLst>
          </c:dPt>
          <c:dPt>
            <c:idx val="13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8CE-4379-9BFF-B6A263FE3DBF}"/>
              </c:ext>
            </c:extLst>
          </c:dPt>
          <c:dPt>
            <c:idx val="14"/>
            <c:bubble3D val="0"/>
            <c:spPr>
              <a:noFill/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8CE-4379-9BFF-B6A263FE3DBF}"/>
              </c:ext>
            </c:extLst>
          </c:dPt>
          <c:val>
            <c:numRef>
              <c:f>Sheet2!$C$15:$Q$15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8CE-4379-9BFF-B6A263FE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5</xdr:col>
      <xdr:colOff>0</xdr:colOff>
      <xdr:row>6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178C21E-7686-4126-AD8A-B27C02CC2493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</xdr:row>
      <xdr:rowOff>1</xdr:rowOff>
    </xdr:from>
    <xdr:to>
      <xdr:col>20</xdr:col>
      <xdr:colOff>285749</xdr:colOff>
      <xdr:row>6</xdr:row>
      <xdr:rowOff>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88C8FE5-C689-4724-8C5B-59F0A9C638DB}"/>
            </a:ext>
            <a:ext uri="{147F2762-F138-4A5C-976F-8EAC2B608ADB}">
              <a16:predDERef xmlns:a16="http://schemas.microsoft.com/office/drawing/2014/main" pred="{8178C21E-7686-4126-AD8A-B27C02CC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</xdr:colOff>
      <xdr:row>2</xdr:row>
      <xdr:rowOff>0</xdr:rowOff>
    </xdr:from>
    <xdr:to>
      <xdr:col>16</xdr:col>
      <xdr:colOff>0</xdr:colOff>
      <xdr:row>6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D3BBFF64-29A4-43DB-895C-9BE8B1CA0C0C}"/>
            </a:ext>
            <a:ext uri="{147F2762-F138-4A5C-976F-8EAC2B608ADB}">
              <a16:predDERef xmlns:a16="http://schemas.microsoft.com/office/drawing/2014/main" pred="{088C8FE5-C689-4724-8C5B-59F0A9C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2</xdr:row>
      <xdr:rowOff>1</xdr:rowOff>
    </xdr:from>
    <xdr:to>
      <xdr:col>32</xdr:col>
      <xdr:colOff>0</xdr:colOff>
      <xdr:row>6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9313964E-ECC6-453A-95E7-252485262A3C}"/>
            </a:ext>
            <a:ext uri="{147F2762-F138-4A5C-976F-8EAC2B608ADB}">
              <a16:predDERef xmlns:a16="http://schemas.microsoft.com/office/drawing/2014/main" pred="{AC691245-7015-4CEA-A2E7-5CCD78D4E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</xdr:row>
      <xdr:rowOff>1</xdr:rowOff>
    </xdr:from>
    <xdr:to>
      <xdr:col>26</xdr:col>
      <xdr:colOff>285749</xdr:colOff>
      <xdr:row>6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C46DB085-892D-4EBB-9B38-3F5173E52C3D}"/>
            </a:ext>
            <a:ext uri="{147F2762-F138-4A5C-976F-8EAC2B608ADB}">
              <a16:predDERef xmlns:a16="http://schemas.microsoft.com/office/drawing/2014/main" pred="{A6532C9C-1999-433C-BFD8-1CE28B260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4</xdr:col>
      <xdr:colOff>285749</xdr:colOff>
      <xdr:row>14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BC5018D-1B60-4B6A-90B1-88905B3E00E5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21</xdr:col>
      <xdr:colOff>0</xdr:colOff>
      <xdr:row>13</xdr:row>
      <xdr:rowOff>285749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60C3DB6-238D-4461-AB17-24CAAF8FDA61}"/>
            </a:ext>
            <a:ext uri="{147F2762-F138-4A5C-976F-8EAC2B608ADB}">
              <a16:predDERef xmlns:a16="http://schemas.microsoft.com/office/drawing/2014/main" pred="{8178C21E-7686-4126-AD8A-B27C02CC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15</xdr:col>
      <xdr:colOff>285749</xdr:colOff>
      <xdr:row>14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3E96E36-B33E-44B8-9636-10907E6FE625}"/>
            </a:ext>
            <a:ext uri="{147F2762-F138-4A5C-976F-8EAC2B608ADB}">
              <a16:predDERef xmlns:a16="http://schemas.microsoft.com/office/drawing/2014/main" pred="{088C8FE5-C689-4724-8C5B-59F0A9C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0</xdr:colOff>
      <xdr:row>10</xdr:row>
      <xdr:rowOff>1</xdr:rowOff>
    </xdr:from>
    <xdr:to>
      <xdr:col>32</xdr:col>
      <xdr:colOff>0</xdr:colOff>
      <xdr:row>14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D0495DA-D7D1-4A6E-B471-20BD4C1579B8}"/>
            </a:ext>
            <a:ext uri="{147F2762-F138-4A5C-976F-8EAC2B608ADB}">
              <a16:predDERef xmlns:a16="http://schemas.microsoft.com/office/drawing/2014/main" pred="{AC691245-7015-4CEA-A2E7-5CCD78D4E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10</xdr:row>
      <xdr:rowOff>1</xdr:rowOff>
    </xdr:from>
    <xdr:to>
      <xdr:col>27</xdr:col>
      <xdr:colOff>0</xdr:colOff>
      <xdr:row>14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C5CD5DA3-3551-4B17-918B-7E653174ED94}"/>
            </a:ext>
            <a:ext uri="{147F2762-F138-4A5C-976F-8EAC2B608ADB}">
              <a16:predDERef xmlns:a16="http://schemas.microsoft.com/office/drawing/2014/main" pred="{A6532C9C-1999-433C-BFD8-1CE28B260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4</xdr:col>
      <xdr:colOff>285749</xdr:colOff>
      <xdr:row>22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19671E8-353C-4E6A-AF85-1B554BCF680A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18</xdr:row>
      <xdr:rowOff>1</xdr:rowOff>
    </xdr:from>
    <xdr:to>
      <xdr:col>21</xdr:col>
      <xdr:colOff>0</xdr:colOff>
      <xdr:row>22</xdr:row>
      <xdr:rowOff>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ACE7EDF-A110-4492-A3A8-B313FA1FF054}"/>
            </a:ext>
            <a:ext uri="{147F2762-F138-4A5C-976F-8EAC2B608ADB}">
              <a16:predDERef xmlns:a16="http://schemas.microsoft.com/office/drawing/2014/main" pred="{8178C21E-7686-4126-AD8A-B27C02CC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18</xdr:row>
      <xdr:rowOff>0</xdr:rowOff>
    </xdr:from>
    <xdr:to>
      <xdr:col>15</xdr:col>
      <xdr:colOff>285749</xdr:colOff>
      <xdr:row>22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A12924C-79C8-4AF2-BFB1-62A7F64FED72}"/>
            </a:ext>
            <a:ext uri="{147F2762-F138-4A5C-976F-8EAC2B608ADB}">
              <a16:predDERef xmlns:a16="http://schemas.microsoft.com/office/drawing/2014/main" pred="{088C8FE5-C689-4724-8C5B-59F0A9C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0</xdr:colOff>
      <xdr:row>18</xdr:row>
      <xdr:rowOff>1</xdr:rowOff>
    </xdr:from>
    <xdr:to>
      <xdr:col>32</xdr:col>
      <xdr:colOff>0</xdr:colOff>
      <xdr:row>22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7467325D-77A0-4A59-A5C8-B6E7DEFEA156}"/>
            </a:ext>
            <a:ext uri="{147F2762-F138-4A5C-976F-8EAC2B608ADB}">
              <a16:predDERef xmlns:a16="http://schemas.microsoft.com/office/drawing/2014/main" pred="{AC691245-7015-4CEA-A2E7-5CCD78D4E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42334</xdr:colOff>
      <xdr:row>18</xdr:row>
      <xdr:rowOff>0</xdr:rowOff>
    </xdr:from>
    <xdr:to>
      <xdr:col>27</xdr:col>
      <xdr:colOff>42334</xdr:colOff>
      <xdr:row>21</xdr:row>
      <xdr:rowOff>285749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9E783FB9-7A1B-42D9-9459-8BAABA5F38AD}"/>
            </a:ext>
            <a:ext uri="{147F2762-F138-4A5C-976F-8EAC2B608ADB}">
              <a16:predDERef xmlns:a16="http://schemas.microsoft.com/office/drawing/2014/main" pred="{A6532C9C-1999-433C-BFD8-1CE28B260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2</xdr:row>
      <xdr:rowOff>1</xdr:rowOff>
    </xdr:from>
    <xdr:to>
      <xdr:col>10</xdr:col>
      <xdr:colOff>0</xdr:colOff>
      <xdr:row>6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E5AAC32E-4B99-4028-B5E2-8A2A53C7FA8C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10</xdr:col>
      <xdr:colOff>0</xdr:colOff>
      <xdr:row>14</xdr:row>
      <xdr:rowOff>1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8FA1B7D5-2A22-4AB3-AA57-F4F91CE61D4D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10</xdr:col>
      <xdr:colOff>0</xdr:colOff>
      <xdr:row>22</xdr:row>
      <xdr:rowOff>1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1CBD03D0-C14F-4D98-9FAF-89681B28D05B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4110-CDC0-435F-A3EE-996803FEDA4D}">
  <sheetPr>
    <pageSetUpPr fitToPage="1"/>
  </sheetPr>
  <dimension ref="A1:AY33"/>
  <sheetViews>
    <sheetView showGridLines="0" showRowColHeaders="0" tabSelected="1" zoomScale="90" zoomScaleNormal="90" workbookViewId="0">
      <selection sqref="A1:U2"/>
    </sheetView>
  </sheetViews>
  <sheetFormatPr defaultColWidth="9" defaultRowHeight="18.75" customHeight="1" x14ac:dyDescent="0.4"/>
  <cols>
    <col min="1" max="33" width="3.75" style="1" customWidth="1"/>
    <col min="34" max="34" width="9" style="1"/>
    <col min="52" max="16384" width="9" style="1"/>
  </cols>
  <sheetData>
    <row r="1" spans="1:33" ht="15" customHeight="1" x14ac:dyDescent="0.4">
      <c r="A1" s="77" t="s">
        <v>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  <c r="R1" s="78"/>
      <c r="S1" s="78"/>
      <c r="T1" s="78"/>
      <c r="U1" s="78"/>
      <c r="V1" s="75" t="s">
        <v>0</v>
      </c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15" customHeight="1" thickBot="1" x14ac:dyDescent="0.4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  <c r="R2" s="78"/>
      <c r="S2" s="78"/>
      <c r="T2" s="78"/>
      <c r="U2" s="78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</row>
    <row r="3" spans="1:33" ht="22.5" customHeight="1" x14ac:dyDescent="0.4">
      <c r="A3" s="14"/>
      <c r="B3" s="73"/>
      <c r="C3" s="74"/>
      <c r="D3" s="74"/>
      <c r="E3" s="74"/>
      <c r="F3" s="32"/>
      <c r="G3" s="73"/>
      <c r="H3" s="74"/>
      <c r="I3" s="74"/>
      <c r="J3" s="74"/>
      <c r="K3" s="33"/>
      <c r="L3" s="34"/>
      <c r="M3" s="73"/>
      <c r="N3" s="74"/>
      <c r="O3" s="74"/>
      <c r="P3" s="74"/>
      <c r="Q3" s="15"/>
      <c r="R3" s="82"/>
      <c r="S3" s="74"/>
      <c r="T3" s="74"/>
      <c r="U3" s="74"/>
      <c r="V3" s="16"/>
      <c r="W3" s="17"/>
      <c r="X3" s="82"/>
      <c r="Y3" s="83"/>
      <c r="Z3" s="83"/>
      <c r="AA3" s="83"/>
      <c r="AB3" s="15"/>
      <c r="AC3" s="82"/>
      <c r="AD3" s="74"/>
      <c r="AE3" s="74"/>
      <c r="AF3" s="74"/>
      <c r="AG3" s="18"/>
    </row>
    <row r="4" spans="1:33" ht="22.5" customHeight="1" x14ac:dyDescent="0.4">
      <c r="A4" s="19"/>
      <c r="B4" s="52"/>
      <c r="C4" s="52"/>
      <c r="D4" s="52"/>
      <c r="E4" s="52"/>
      <c r="F4" s="53" t="s">
        <v>1</v>
      </c>
      <c r="G4" s="52"/>
      <c r="H4" s="52"/>
      <c r="I4" s="52"/>
      <c r="J4" s="52"/>
      <c r="K4" s="35"/>
      <c r="L4" s="36"/>
      <c r="M4" s="52"/>
      <c r="N4" s="52"/>
      <c r="O4" s="52"/>
      <c r="P4" s="52"/>
      <c r="Q4" s="53" t="s">
        <v>1</v>
      </c>
      <c r="R4" s="52"/>
      <c r="S4" s="52"/>
      <c r="T4" s="52"/>
      <c r="U4" s="52"/>
      <c r="V4" s="7"/>
      <c r="W4" s="11"/>
      <c r="X4" s="72"/>
      <c r="Y4" s="72"/>
      <c r="Z4" s="72"/>
      <c r="AA4" s="72"/>
      <c r="AB4" s="53" t="s">
        <v>1</v>
      </c>
      <c r="AC4" s="52"/>
      <c r="AD4" s="52"/>
      <c r="AE4" s="52"/>
      <c r="AF4" s="52"/>
      <c r="AG4" s="20"/>
    </row>
    <row r="5" spans="1:33" ht="22.5" customHeight="1" x14ac:dyDescent="0.4">
      <c r="A5" s="19"/>
      <c r="B5" s="52"/>
      <c r="C5" s="52"/>
      <c r="D5" s="52"/>
      <c r="E5" s="52"/>
      <c r="F5" s="54"/>
      <c r="G5" s="52"/>
      <c r="H5" s="52"/>
      <c r="I5" s="52"/>
      <c r="J5" s="52"/>
      <c r="K5" s="35"/>
      <c r="L5" s="36"/>
      <c r="M5" s="52"/>
      <c r="N5" s="52"/>
      <c r="O5" s="52"/>
      <c r="P5" s="52"/>
      <c r="Q5" s="54"/>
      <c r="R5" s="52"/>
      <c r="S5" s="52"/>
      <c r="T5" s="52"/>
      <c r="U5" s="52"/>
      <c r="V5" s="7"/>
      <c r="W5" s="11"/>
      <c r="X5" s="72"/>
      <c r="Y5" s="72"/>
      <c r="Z5" s="72"/>
      <c r="AA5" s="72"/>
      <c r="AB5" s="54"/>
      <c r="AC5" s="52"/>
      <c r="AD5" s="52"/>
      <c r="AE5" s="52"/>
      <c r="AF5" s="52"/>
      <c r="AG5" s="20"/>
    </row>
    <row r="6" spans="1:33" ht="22.5" customHeight="1" x14ac:dyDescent="0.4">
      <c r="A6" s="19"/>
      <c r="B6" s="52"/>
      <c r="C6" s="52"/>
      <c r="D6" s="52"/>
      <c r="E6" s="52"/>
      <c r="F6" s="46"/>
      <c r="G6" s="52"/>
      <c r="H6" s="52"/>
      <c r="I6" s="52"/>
      <c r="J6" s="52"/>
      <c r="K6" s="35"/>
      <c r="L6" s="36"/>
      <c r="M6" s="52"/>
      <c r="N6" s="52"/>
      <c r="O6" s="52"/>
      <c r="P6" s="52"/>
      <c r="Q6" s="3"/>
      <c r="R6" s="52"/>
      <c r="S6" s="52"/>
      <c r="T6" s="52"/>
      <c r="U6" s="52"/>
      <c r="V6" s="7"/>
      <c r="W6" s="11"/>
      <c r="X6" s="72"/>
      <c r="Y6" s="72"/>
      <c r="Z6" s="72"/>
      <c r="AA6" s="72"/>
      <c r="AB6" s="3"/>
      <c r="AC6" s="52"/>
      <c r="AD6" s="52"/>
      <c r="AE6" s="52"/>
      <c r="AF6" s="52"/>
      <c r="AG6" s="20"/>
    </row>
    <row r="7" spans="1:33" ht="18" customHeight="1" x14ac:dyDescent="0.4">
      <c r="A7" s="19"/>
      <c r="B7" s="55">
        <f ca="1">Sheet2!A5</f>
        <v>5</v>
      </c>
      <c r="C7" s="52"/>
      <c r="D7" s="53" t="s">
        <v>6</v>
      </c>
      <c r="E7" s="79">
        <f ca="1">B7/H7</f>
        <v>5</v>
      </c>
      <c r="F7" s="79"/>
      <c r="G7" s="46"/>
      <c r="H7" s="57">
        <f ca="1">Sheet2!A4</f>
        <v>1</v>
      </c>
      <c r="I7" s="58"/>
      <c r="J7" s="46"/>
      <c r="K7" s="35"/>
      <c r="L7" s="36"/>
      <c r="M7" s="55">
        <f ca="1">Sheet2!A7</f>
        <v>6</v>
      </c>
      <c r="N7" s="60"/>
      <c r="O7" s="53" t="s">
        <v>6</v>
      </c>
      <c r="P7" s="79">
        <f ca="1">M7/S7</f>
        <v>3</v>
      </c>
      <c r="Q7" s="79"/>
      <c r="R7" s="46"/>
      <c r="S7" s="57">
        <f ca="1">Sheet2!A6</f>
        <v>2</v>
      </c>
      <c r="T7" s="58"/>
      <c r="U7" s="3"/>
      <c r="V7" s="7"/>
      <c r="W7" s="11"/>
      <c r="X7" s="55">
        <f ca="1">Sheet2!A9</f>
        <v>4</v>
      </c>
      <c r="Y7" s="60"/>
      <c r="Z7" s="53" t="s">
        <v>6</v>
      </c>
      <c r="AA7" s="79">
        <f ca="1">X7/AD7</f>
        <v>2</v>
      </c>
      <c r="AB7" s="79"/>
      <c r="AC7" s="46"/>
      <c r="AD7" s="57">
        <f ca="1">Sheet2!A8</f>
        <v>2</v>
      </c>
      <c r="AE7" s="58"/>
      <c r="AF7" s="3"/>
      <c r="AG7" s="20"/>
    </row>
    <row r="8" spans="1:33" ht="18" customHeight="1" thickBot="1" x14ac:dyDescent="0.45">
      <c r="A8" s="19"/>
      <c r="B8" s="56"/>
      <c r="C8" s="56"/>
      <c r="D8" s="54"/>
      <c r="E8" s="79"/>
      <c r="F8" s="79"/>
      <c r="G8" s="53" t="s">
        <v>1</v>
      </c>
      <c r="H8" s="59"/>
      <c r="I8" s="59"/>
      <c r="J8" s="46"/>
      <c r="K8" s="35"/>
      <c r="L8" s="36"/>
      <c r="M8" s="61"/>
      <c r="N8" s="61"/>
      <c r="O8" s="54"/>
      <c r="P8" s="79"/>
      <c r="Q8" s="79"/>
      <c r="R8" s="53" t="s">
        <v>1</v>
      </c>
      <c r="S8" s="59"/>
      <c r="T8" s="59"/>
      <c r="U8" s="3"/>
      <c r="V8" s="7"/>
      <c r="W8" s="11"/>
      <c r="X8" s="61"/>
      <c r="Y8" s="61"/>
      <c r="Z8" s="54"/>
      <c r="AA8" s="79"/>
      <c r="AB8" s="79"/>
      <c r="AC8" s="53" t="s">
        <v>1</v>
      </c>
      <c r="AD8" s="59"/>
      <c r="AE8" s="59"/>
      <c r="AF8" s="3"/>
      <c r="AG8" s="20"/>
    </row>
    <row r="9" spans="1:33" ht="18" customHeight="1" x14ac:dyDescent="0.4">
      <c r="A9" s="19"/>
      <c r="B9" s="62">
        <f ca="1">Sheet2!B5</f>
        <v>15</v>
      </c>
      <c r="C9" s="63"/>
      <c r="D9" s="53" t="s">
        <v>6</v>
      </c>
      <c r="E9" s="80">
        <f ca="1">B9/H9</f>
        <v>5</v>
      </c>
      <c r="F9" s="80"/>
      <c r="G9" s="54"/>
      <c r="H9" s="65">
        <f ca="1">Sheet2!B4</f>
        <v>3</v>
      </c>
      <c r="I9" s="66"/>
      <c r="K9" s="35"/>
      <c r="L9" s="36"/>
      <c r="M9" s="62">
        <f ca="1">Sheet2!B7</f>
        <v>15</v>
      </c>
      <c r="N9" s="63"/>
      <c r="O9" s="53" t="s">
        <v>6</v>
      </c>
      <c r="P9" s="80">
        <f ca="1">M9/S9</f>
        <v>3</v>
      </c>
      <c r="Q9" s="80"/>
      <c r="R9" s="54"/>
      <c r="S9" s="65">
        <f ca="1">Sheet2!B6</f>
        <v>5</v>
      </c>
      <c r="T9" s="66"/>
      <c r="V9" s="8"/>
      <c r="W9" s="11"/>
      <c r="X9" s="62">
        <f ca="1">Sheet2!B9</f>
        <v>8</v>
      </c>
      <c r="Y9" s="63"/>
      <c r="Z9" s="53" t="s">
        <v>6</v>
      </c>
      <c r="AA9" s="80">
        <f ca="1">X9/AD9</f>
        <v>2</v>
      </c>
      <c r="AB9" s="80"/>
      <c r="AC9" s="54"/>
      <c r="AD9" s="65">
        <f ca="1">Sheet2!B8</f>
        <v>4</v>
      </c>
      <c r="AE9" s="66"/>
      <c r="AF9" s="3"/>
      <c r="AG9" s="21"/>
    </row>
    <row r="10" spans="1:33" ht="18" customHeight="1" x14ac:dyDescent="0.4">
      <c r="A10" s="22"/>
      <c r="B10" s="64"/>
      <c r="C10" s="64"/>
      <c r="D10" s="68"/>
      <c r="E10" s="81"/>
      <c r="F10" s="81"/>
      <c r="G10" s="37"/>
      <c r="H10" s="67"/>
      <c r="I10" s="67"/>
      <c r="J10" s="4"/>
      <c r="K10" s="38"/>
      <c r="L10" s="39"/>
      <c r="M10" s="64"/>
      <c r="N10" s="64"/>
      <c r="O10" s="68"/>
      <c r="P10" s="81"/>
      <c r="Q10" s="81"/>
      <c r="R10" s="37"/>
      <c r="S10" s="67"/>
      <c r="T10" s="67"/>
      <c r="U10" s="4"/>
      <c r="V10" s="9"/>
      <c r="W10" s="12"/>
      <c r="X10" s="64"/>
      <c r="Y10" s="64"/>
      <c r="Z10" s="68"/>
      <c r="AA10" s="81"/>
      <c r="AB10" s="81"/>
      <c r="AC10" s="37"/>
      <c r="AD10" s="67"/>
      <c r="AE10" s="67"/>
      <c r="AF10" s="13"/>
      <c r="AG10" s="23"/>
    </row>
    <row r="11" spans="1:33" ht="22.5" customHeight="1" x14ac:dyDescent="0.4">
      <c r="A11" s="24"/>
      <c r="B11" s="70"/>
      <c r="C11" s="51"/>
      <c r="D11" s="51"/>
      <c r="E11" s="51"/>
      <c r="F11" s="40"/>
      <c r="G11" s="70"/>
      <c r="H11" s="51"/>
      <c r="I11" s="51"/>
      <c r="J11" s="51"/>
      <c r="K11" s="41"/>
      <c r="L11" s="42"/>
      <c r="M11" s="70"/>
      <c r="N11" s="51"/>
      <c r="O11" s="51"/>
      <c r="P11" s="51"/>
      <c r="Q11" s="5"/>
      <c r="R11" s="50"/>
      <c r="S11" s="51"/>
      <c r="T11" s="51"/>
      <c r="U11" s="51"/>
      <c r="V11" s="6"/>
      <c r="W11" s="10"/>
      <c r="X11" s="50"/>
      <c r="Y11" s="71"/>
      <c r="Z11" s="71"/>
      <c r="AA11" s="71"/>
      <c r="AB11" s="5"/>
      <c r="AC11" s="50"/>
      <c r="AD11" s="51"/>
      <c r="AE11" s="51"/>
      <c r="AF11" s="51"/>
      <c r="AG11" s="25"/>
    </row>
    <row r="12" spans="1:33" ht="22.5" customHeight="1" x14ac:dyDescent="0.4">
      <c r="A12" s="19"/>
      <c r="B12" s="52"/>
      <c r="C12" s="52"/>
      <c r="D12" s="52"/>
      <c r="E12" s="52"/>
      <c r="F12" s="53" t="s">
        <v>1</v>
      </c>
      <c r="G12" s="52"/>
      <c r="H12" s="52"/>
      <c r="I12" s="52"/>
      <c r="J12" s="52"/>
      <c r="K12" s="35"/>
      <c r="L12" s="36"/>
      <c r="M12" s="52"/>
      <c r="N12" s="52"/>
      <c r="O12" s="52"/>
      <c r="P12" s="52"/>
      <c r="Q12" s="53" t="s">
        <v>1</v>
      </c>
      <c r="R12" s="52"/>
      <c r="S12" s="52"/>
      <c r="T12" s="52"/>
      <c r="U12" s="52"/>
      <c r="V12" s="7"/>
      <c r="W12" s="11"/>
      <c r="X12" s="72"/>
      <c r="Y12" s="72"/>
      <c r="Z12" s="72"/>
      <c r="AA12" s="72"/>
      <c r="AB12" s="53" t="s">
        <v>1</v>
      </c>
      <c r="AC12" s="52"/>
      <c r="AD12" s="52"/>
      <c r="AE12" s="52"/>
      <c r="AF12" s="52"/>
      <c r="AG12" s="20"/>
    </row>
    <row r="13" spans="1:33" ht="22.5" customHeight="1" x14ac:dyDescent="0.4">
      <c r="A13" s="19"/>
      <c r="B13" s="52"/>
      <c r="C13" s="52"/>
      <c r="D13" s="52"/>
      <c r="E13" s="52"/>
      <c r="F13" s="54"/>
      <c r="G13" s="52"/>
      <c r="H13" s="52"/>
      <c r="I13" s="52"/>
      <c r="J13" s="52"/>
      <c r="K13" s="35"/>
      <c r="L13" s="36"/>
      <c r="M13" s="52"/>
      <c r="N13" s="52"/>
      <c r="O13" s="52"/>
      <c r="P13" s="52"/>
      <c r="Q13" s="54"/>
      <c r="R13" s="52"/>
      <c r="S13" s="52"/>
      <c r="T13" s="52"/>
      <c r="U13" s="52"/>
      <c r="V13" s="7"/>
      <c r="W13" s="11"/>
      <c r="X13" s="72"/>
      <c r="Y13" s="72"/>
      <c r="Z13" s="72"/>
      <c r="AA13" s="72"/>
      <c r="AB13" s="54"/>
      <c r="AC13" s="52"/>
      <c r="AD13" s="52"/>
      <c r="AE13" s="52"/>
      <c r="AF13" s="52"/>
      <c r="AG13" s="20"/>
    </row>
    <row r="14" spans="1:33" ht="22.5" customHeight="1" x14ac:dyDescent="0.4">
      <c r="A14" s="19"/>
      <c r="B14" s="52"/>
      <c r="C14" s="52"/>
      <c r="D14" s="52"/>
      <c r="E14" s="52"/>
      <c r="F14" s="46"/>
      <c r="G14" s="52"/>
      <c r="H14" s="52"/>
      <c r="I14" s="52"/>
      <c r="J14" s="52"/>
      <c r="K14" s="35"/>
      <c r="L14" s="36"/>
      <c r="M14" s="52"/>
      <c r="N14" s="52"/>
      <c r="O14" s="52"/>
      <c r="P14" s="52"/>
      <c r="Q14" s="3"/>
      <c r="R14" s="52"/>
      <c r="S14" s="52"/>
      <c r="T14" s="52"/>
      <c r="U14" s="52"/>
      <c r="V14" s="7"/>
      <c r="W14" s="11"/>
      <c r="X14" s="72"/>
      <c r="Y14" s="72"/>
      <c r="Z14" s="72"/>
      <c r="AA14" s="72"/>
      <c r="AB14" s="3"/>
      <c r="AC14" s="52"/>
      <c r="AD14" s="52"/>
      <c r="AE14" s="52"/>
      <c r="AF14" s="52"/>
      <c r="AG14" s="20"/>
    </row>
    <row r="15" spans="1:33" ht="18" customHeight="1" x14ac:dyDescent="0.4">
      <c r="A15" s="19"/>
      <c r="B15" s="55">
        <f ca="1">Sheet2!A12</f>
        <v>8</v>
      </c>
      <c r="C15" s="52"/>
      <c r="D15" s="53" t="s">
        <v>6</v>
      </c>
      <c r="E15" s="69">
        <f ca="1">B15/H15</f>
        <v>2</v>
      </c>
      <c r="F15" s="69"/>
      <c r="G15" s="46"/>
      <c r="H15" s="57">
        <f ca="1">Sheet2!A11</f>
        <v>4</v>
      </c>
      <c r="I15" s="58"/>
      <c r="J15" s="46"/>
      <c r="K15" s="35"/>
      <c r="L15" s="36"/>
      <c r="M15" s="55">
        <f ca="1">Sheet2!A14</f>
        <v>10</v>
      </c>
      <c r="N15" s="60"/>
      <c r="O15" s="53" t="s">
        <v>6</v>
      </c>
      <c r="P15" s="69">
        <f ca="1">M15/S15</f>
        <v>5</v>
      </c>
      <c r="Q15" s="69"/>
      <c r="R15" s="46"/>
      <c r="S15" s="57">
        <f ca="1">Sheet2!A13</f>
        <v>2</v>
      </c>
      <c r="T15" s="58"/>
      <c r="U15" s="3"/>
      <c r="V15" s="7"/>
      <c r="W15" s="11"/>
      <c r="X15" s="55">
        <f ca="1">Sheet2!A16</f>
        <v>3</v>
      </c>
      <c r="Y15" s="60"/>
      <c r="Z15" s="53" t="s">
        <v>6</v>
      </c>
      <c r="AA15" s="69">
        <f ca="1">X15/AD15</f>
        <v>3</v>
      </c>
      <c r="AB15" s="69"/>
      <c r="AC15" s="46"/>
      <c r="AD15" s="57">
        <f ca="1">Sheet2!A15</f>
        <v>1</v>
      </c>
      <c r="AE15" s="58"/>
      <c r="AF15" s="3"/>
      <c r="AG15" s="20"/>
    </row>
    <row r="16" spans="1:33" ht="18" customHeight="1" thickBot="1" x14ac:dyDescent="0.45">
      <c r="A16" s="19"/>
      <c r="B16" s="56"/>
      <c r="C16" s="56"/>
      <c r="D16" s="54"/>
      <c r="E16" s="69"/>
      <c r="F16" s="69"/>
      <c r="G16" s="53" t="s">
        <v>1</v>
      </c>
      <c r="H16" s="59"/>
      <c r="I16" s="59"/>
      <c r="J16" s="46"/>
      <c r="K16" s="35"/>
      <c r="L16" s="36"/>
      <c r="M16" s="61"/>
      <c r="N16" s="61"/>
      <c r="O16" s="54"/>
      <c r="P16" s="69"/>
      <c r="Q16" s="69"/>
      <c r="R16" s="53" t="s">
        <v>1</v>
      </c>
      <c r="S16" s="59"/>
      <c r="T16" s="59"/>
      <c r="U16" s="3"/>
      <c r="V16" s="7"/>
      <c r="W16" s="11"/>
      <c r="X16" s="61"/>
      <c r="Y16" s="61"/>
      <c r="Z16" s="54"/>
      <c r="AA16" s="69"/>
      <c r="AB16" s="69"/>
      <c r="AC16" s="53" t="s">
        <v>1</v>
      </c>
      <c r="AD16" s="59"/>
      <c r="AE16" s="59"/>
      <c r="AF16" s="3"/>
      <c r="AG16" s="20"/>
    </row>
    <row r="17" spans="1:33" ht="18" customHeight="1" x14ac:dyDescent="0.4">
      <c r="A17" s="19"/>
      <c r="B17" s="62">
        <f ca="1">Sheet2!B12</f>
        <v>14</v>
      </c>
      <c r="C17" s="63"/>
      <c r="D17" s="53" t="s">
        <v>6</v>
      </c>
      <c r="E17" s="87">
        <f ca="1">B17/H17</f>
        <v>2</v>
      </c>
      <c r="F17" s="87"/>
      <c r="G17" s="54"/>
      <c r="H17" s="47">
        <f ca="1">Sheet2!B11</f>
        <v>7</v>
      </c>
      <c r="I17" s="48"/>
      <c r="K17" s="35"/>
      <c r="L17" s="36"/>
      <c r="M17" s="62">
        <f ca="1">Sheet2!B14</f>
        <v>15</v>
      </c>
      <c r="N17" s="63"/>
      <c r="O17" s="53" t="s">
        <v>6</v>
      </c>
      <c r="P17" s="87">
        <f ca="1">M17/S17</f>
        <v>5</v>
      </c>
      <c r="Q17" s="87"/>
      <c r="R17" s="54"/>
      <c r="S17" s="47">
        <f ca="1">Sheet2!B13</f>
        <v>3</v>
      </c>
      <c r="T17" s="48"/>
      <c r="V17" s="8"/>
      <c r="W17" s="11"/>
      <c r="X17" s="62">
        <f ca="1">Sheet2!B16</f>
        <v>12</v>
      </c>
      <c r="Y17" s="63"/>
      <c r="Z17" s="53" t="s">
        <v>6</v>
      </c>
      <c r="AA17" s="87">
        <f ca="1">X17/AD17</f>
        <v>3</v>
      </c>
      <c r="AB17" s="87"/>
      <c r="AC17" s="54"/>
      <c r="AD17" s="47">
        <f ca="1">Sheet2!B15</f>
        <v>4</v>
      </c>
      <c r="AE17" s="48"/>
      <c r="AF17" s="3"/>
      <c r="AG17" s="21"/>
    </row>
    <row r="18" spans="1:33" ht="18" customHeight="1" x14ac:dyDescent="0.4">
      <c r="A18" s="22"/>
      <c r="B18" s="64"/>
      <c r="C18" s="64"/>
      <c r="D18" s="68"/>
      <c r="E18" s="88"/>
      <c r="F18" s="88"/>
      <c r="G18" s="37"/>
      <c r="H18" s="49"/>
      <c r="I18" s="49"/>
      <c r="J18" s="4"/>
      <c r="K18" s="38"/>
      <c r="L18" s="39"/>
      <c r="M18" s="64"/>
      <c r="N18" s="64"/>
      <c r="O18" s="68"/>
      <c r="P18" s="88"/>
      <c r="Q18" s="88"/>
      <c r="R18" s="37"/>
      <c r="S18" s="49"/>
      <c r="T18" s="49"/>
      <c r="U18" s="4"/>
      <c r="V18" s="9"/>
      <c r="W18" s="12"/>
      <c r="X18" s="64"/>
      <c r="Y18" s="64"/>
      <c r="Z18" s="68"/>
      <c r="AA18" s="88"/>
      <c r="AB18" s="88"/>
      <c r="AC18" s="37"/>
      <c r="AD18" s="49"/>
      <c r="AE18" s="49"/>
      <c r="AF18" s="13"/>
      <c r="AG18" s="23"/>
    </row>
    <row r="19" spans="1:33" ht="22.5" customHeight="1" x14ac:dyDescent="0.4">
      <c r="A19" s="24"/>
      <c r="B19" s="70"/>
      <c r="C19" s="51"/>
      <c r="D19" s="51"/>
      <c r="E19" s="51"/>
      <c r="F19" s="40"/>
      <c r="G19" s="70"/>
      <c r="H19" s="51"/>
      <c r="I19" s="51"/>
      <c r="J19" s="51"/>
      <c r="K19" s="41"/>
      <c r="L19" s="42"/>
      <c r="M19" s="70"/>
      <c r="N19" s="51"/>
      <c r="O19" s="51"/>
      <c r="P19" s="51"/>
      <c r="Q19" s="5"/>
      <c r="R19" s="50"/>
      <c r="S19" s="51"/>
      <c r="T19" s="51"/>
      <c r="U19" s="51"/>
      <c r="V19" s="6"/>
      <c r="W19" s="10"/>
      <c r="X19" s="50"/>
      <c r="Y19" s="71"/>
      <c r="Z19" s="71"/>
      <c r="AA19" s="71"/>
      <c r="AB19" s="5"/>
      <c r="AC19" s="50"/>
      <c r="AD19" s="51"/>
      <c r="AE19" s="51"/>
      <c r="AF19" s="51"/>
      <c r="AG19" s="25"/>
    </row>
    <row r="20" spans="1:33" ht="22.5" customHeight="1" x14ac:dyDescent="0.4">
      <c r="A20" s="19"/>
      <c r="B20" s="52"/>
      <c r="C20" s="52"/>
      <c r="D20" s="52"/>
      <c r="E20" s="52"/>
      <c r="F20" s="53" t="s">
        <v>1</v>
      </c>
      <c r="G20" s="52"/>
      <c r="H20" s="52"/>
      <c r="I20" s="52"/>
      <c r="J20" s="52"/>
      <c r="K20" s="35"/>
      <c r="L20" s="36"/>
      <c r="M20" s="52"/>
      <c r="N20" s="52"/>
      <c r="O20" s="52"/>
      <c r="P20" s="52"/>
      <c r="Q20" s="53" t="s">
        <v>1</v>
      </c>
      <c r="R20" s="52"/>
      <c r="S20" s="52"/>
      <c r="T20" s="52"/>
      <c r="U20" s="52"/>
      <c r="V20" s="7"/>
      <c r="W20" s="11"/>
      <c r="X20" s="72"/>
      <c r="Y20" s="72"/>
      <c r="Z20" s="72"/>
      <c r="AA20" s="72"/>
      <c r="AB20" s="53" t="s">
        <v>1</v>
      </c>
      <c r="AC20" s="52"/>
      <c r="AD20" s="52"/>
      <c r="AE20" s="52"/>
      <c r="AF20" s="52"/>
      <c r="AG20" s="20"/>
    </row>
    <row r="21" spans="1:33" ht="22.5" customHeight="1" x14ac:dyDescent="0.4">
      <c r="A21" s="19"/>
      <c r="B21" s="52"/>
      <c r="C21" s="52"/>
      <c r="D21" s="52"/>
      <c r="E21" s="52"/>
      <c r="F21" s="54"/>
      <c r="G21" s="52"/>
      <c r="H21" s="52"/>
      <c r="I21" s="52"/>
      <c r="J21" s="52"/>
      <c r="K21" s="35"/>
      <c r="L21" s="36"/>
      <c r="M21" s="52"/>
      <c r="N21" s="52"/>
      <c r="O21" s="52"/>
      <c r="P21" s="52"/>
      <c r="Q21" s="54"/>
      <c r="R21" s="52"/>
      <c r="S21" s="52"/>
      <c r="T21" s="52"/>
      <c r="U21" s="52"/>
      <c r="V21" s="7"/>
      <c r="W21" s="11"/>
      <c r="X21" s="72"/>
      <c r="Y21" s="72"/>
      <c r="Z21" s="72"/>
      <c r="AA21" s="72"/>
      <c r="AB21" s="54"/>
      <c r="AC21" s="52"/>
      <c r="AD21" s="52"/>
      <c r="AE21" s="52"/>
      <c r="AF21" s="52"/>
      <c r="AG21" s="20"/>
    </row>
    <row r="22" spans="1:33" ht="22.5" customHeight="1" x14ac:dyDescent="0.4">
      <c r="A22" s="19"/>
      <c r="B22" s="52"/>
      <c r="C22" s="52"/>
      <c r="D22" s="52"/>
      <c r="E22" s="52"/>
      <c r="F22" s="46"/>
      <c r="G22" s="52"/>
      <c r="H22" s="52"/>
      <c r="I22" s="52"/>
      <c r="J22" s="52"/>
      <c r="K22" s="35"/>
      <c r="L22" s="36"/>
      <c r="M22" s="52"/>
      <c r="N22" s="52"/>
      <c r="O22" s="52"/>
      <c r="P22" s="52"/>
      <c r="Q22" s="3"/>
      <c r="R22" s="52"/>
      <c r="S22" s="52"/>
      <c r="T22" s="52"/>
      <c r="U22" s="52"/>
      <c r="V22" s="7"/>
      <c r="W22" s="11"/>
      <c r="X22" s="72"/>
      <c r="Y22" s="72"/>
      <c r="Z22" s="72"/>
      <c r="AA22" s="72"/>
      <c r="AB22" s="3"/>
      <c r="AC22" s="52"/>
      <c r="AD22" s="52"/>
      <c r="AE22" s="52"/>
      <c r="AF22" s="52"/>
      <c r="AG22" s="20"/>
    </row>
    <row r="23" spans="1:33" ht="18" customHeight="1" x14ac:dyDescent="0.4">
      <c r="A23" s="19"/>
      <c r="B23" s="55">
        <f ca="1">Sheet2!A19</f>
        <v>3</v>
      </c>
      <c r="C23" s="52"/>
      <c r="D23" s="53" t="s">
        <v>6</v>
      </c>
      <c r="E23" s="69">
        <f ca="1">B23/H23</f>
        <v>3</v>
      </c>
      <c r="F23" s="69"/>
      <c r="G23" s="46"/>
      <c r="H23" s="57">
        <f ca="1">Sheet2!A18</f>
        <v>1</v>
      </c>
      <c r="I23" s="58"/>
      <c r="J23" s="46"/>
      <c r="K23" s="35"/>
      <c r="L23" s="36"/>
      <c r="M23" s="55">
        <f ca="1">Sheet2!A21</f>
        <v>5</v>
      </c>
      <c r="N23" s="60"/>
      <c r="O23" s="53" t="s">
        <v>6</v>
      </c>
      <c r="P23" s="69">
        <f ca="1">M23/S23</f>
        <v>5</v>
      </c>
      <c r="Q23" s="69"/>
      <c r="R23" s="46"/>
      <c r="S23" s="57">
        <f ca="1">Sheet2!A20</f>
        <v>1</v>
      </c>
      <c r="T23" s="58"/>
      <c r="U23" s="3"/>
      <c r="V23" s="7"/>
      <c r="W23" s="11"/>
      <c r="X23" s="55">
        <f ca="1">Sheet2!A23</f>
        <v>6</v>
      </c>
      <c r="Y23" s="60"/>
      <c r="Z23" s="53" t="s">
        <v>6</v>
      </c>
      <c r="AA23" s="69">
        <f ca="1">X23/AD23</f>
        <v>2</v>
      </c>
      <c r="AB23" s="69"/>
      <c r="AC23" s="46"/>
      <c r="AD23" s="57">
        <f ca="1">Sheet2!A22</f>
        <v>3</v>
      </c>
      <c r="AE23" s="58"/>
      <c r="AF23" s="3"/>
      <c r="AG23" s="20"/>
    </row>
    <row r="24" spans="1:33" ht="18" customHeight="1" thickBot="1" x14ac:dyDescent="0.45">
      <c r="A24" s="19"/>
      <c r="B24" s="56"/>
      <c r="C24" s="56"/>
      <c r="D24" s="54"/>
      <c r="E24" s="69"/>
      <c r="F24" s="69"/>
      <c r="G24" s="53" t="s">
        <v>1</v>
      </c>
      <c r="H24" s="59"/>
      <c r="I24" s="59"/>
      <c r="J24" s="46"/>
      <c r="K24" s="35"/>
      <c r="L24" s="36"/>
      <c r="M24" s="61"/>
      <c r="N24" s="61"/>
      <c r="O24" s="54"/>
      <c r="P24" s="69"/>
      <c r="Q24" s="69"/>
      <c r="R24" s="53" t="s">
        <v>1</v>
      </c>
      <c r="S24" s="59"/>
      <c r="T24" s="59"/>
      <c r="U24" s="3"/>
      <c r="V24" s="7"/>
      <c r="W24" s="11"/>
      <c r="X24" s="61"/>
      <c r="Y24" s="61"/>
      <c r="Z24" s="54"/>
      <c r="AA24" s="69"/>
      <c r="AB24" s="69"/>
      <c r="AC24" s="53" t="s">
        <v>1</v>
      </c>
      <c r="AD24" s="59"/>
      <c r="AE24" s="59"/>
      <c r="AF24" s="3"/>
      <c r="AG24" s="20"/>
    </row>
    <row r="25" spans="1:33" ht="18" customHeight="1" x14ac:dyDescent="0.4">
      <c r="A25" s="19"/>
      <c r="B25" s="62">
        <f ca="1">Sheet2!B19</f>
        <v>15</v>
      </c>
      <c r="C25" s="63"/>
      <c r="D25" s="53" t="s">
        <v>6</v>
      </c>
      <c r="E25" s="87">
        <f ca="1">B25/H25</f>
        <v>3</v>
      </c>
      <c r="F25" s="87"/>
      <c r="G25" s="54"/>
      <c r="H25" s="65">
        <f ca="1">Sheet2!B18</f>
        <v>5</v>
      </c>
      <c r="I25" s="66"/>
      <c r="K25" s="35"/>
      <c r="L25" s="36"/>
      <c r="M25" s="62">
        <f ca="1">Sheet2!B21</f>
        <v>10</v>
      </c>
      <c r="N25" s="63"/>
      <c r="O25" s="53" t="s">
        <v>6</v>
      </c>
      <c r="P25" s="87">
        <f ca="1">M25/S25</f>
        <v>5</v>
      </c>
      <c r="Q25" s="87"/>
      <c r="R25" s="54"/>
      <c r="S25" s="65">
        <f ca="1">Sheet2!B20</f>
        <v>2</v>
      </c>
      <c r="T25" s="66"/>
      <c r="V25" s="8"/>
      <c r="W25" s="11"/>
      <c r="X25" s="62">
        <f ca="1">Sheet2!B23</f>
        <v>8</v>
      </c>
      <c r="Y25" s="63"/>
      <c r="Z25" s="53" t="s">
        <v>6</v>
      </c>
      <c r="AA25" s="87">
        <f ca="1">X25/AD25</f>
        <v>2</v>
      </c>
      <c r="AB25" s="87"/>
      <c r="AC25" s="54"/>
      <c r="AD25" s="65">
        <f ca="1">Sheet2!B22</f>
        <v>4</v>
      </c>
      <c r="AE25" s="66"/>
      <c r="AF25" s="3"/>
      <c r="AG25" s="21"/>
    </row>
    <row r="26" spans="1:33" ht="18" customHeight="1" thickBot="1" x14ac:dyDescent="0.45">
      <c r="A26" s="26"/>
      <c r="B26" s="85"/>
      <c r="C26" s="85"/>
      <c r="D26" s="86"/>
      <c r="E26" s="89"/>
      <c r="F26" s="89"/>
      <c r="G26" s="43"/>
      <c r="H26" s="84"/>
      <c r="I26" s="84"/>
      <c r="J26" s="27"/>
      <c r="K26" s="44"/>
      <c r="L26" s="45"/>
      <c r="M26" s="85"/>
      <c r="N26" s="85"/>
      <c r="O26" s="86"/>
      <c r="P26" s="89"/>
      <c r="Q26" s="89"/>
      <c r="R26" s="43"/>
      <c r="S26" s="84"/>
      <c r="T26" s="84"/>
      <c r="U26" s="27"/>
      <c r="V26" s="28"/>
      <c r="W26" s="29"/>
      <c r="X26" s="85"/>
      <c r="Y26" s="85"/>
      <c r="Z26" s="86"/>
      <c r="AA26" s="89"/>
      <c r="AB26" s="89"/>
      <c r="AC26" s="43"/>
      <c r="AD26" s="84"/>
      <c r="AE26" s="84"/>
      <c r="AF26" s="30"/>
      <c r="AG26" s="31"/>
    </row>
    <row r="27" spans="1:33" ht="22.5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22.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22.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22.5" customHeight="1" x14ac:dyDescent="0.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2.5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22.5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33" ht="22.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</sheetData>
  <sheetProtection sheet="1" objects="1" scenarios="1" selectLockedCells="1"/>
  <mergeCells count="110">
    <mergeCell ref="AD23:AE24"/>
    <mergeCell ref="G24:G25"/>
    <mergeCell ref="R24:R25"/>
    <mergeCell ref="AC24:AC25"/>
    <mergeCell ref="B19:E22"/>
    <mergeCell ref="G19:J22"/>
    <mergeCell ref="M19:P22"/>
    <mergeCell ref="R19:U22"/>
    <mergeCell ref="X19:AA22"/>
    <mergeCell ref="S25:T26"/>
    <mergeCell ref="X25:Y26"/>
    <mergeCell ref="Z25:Z26"/>
    <mergeCell ref="AD25:AE26"/>
    <mergeCell ref="B25:C26"/>
    <mergeCell ref="D25:D26"/>
    <mergeCell ref="H25:I26"/>
    <mergeCell ref="M25:N26"/>
    <mergeCell ref="O25:O26"/>
    <mergeCell ref="E23:F24"/>
    <mergeCell ref="E25:F26"/>
    <mergeCell ref="P23:Q24"/>
    <mergeCell ref="P25:Q26"/>
    <mergeCell ref="AA23:AB24"/>
    <mergeCell ref="AA25:AB26"/>
    <mergeCell ref="B3:E6"/>
    <mergeCell ref="F4:F5"/>
    <mergeCell ref="G3:J6"/>
    <mergeCell ref="Q4:Q5"/>
    <mergeCell ref="Q12:Q13"/>
    <mergeCell ref="X7:Y8"/>
    <mergeCell ref="M3:P6"/>
    <mergeCell ref="X9:Y10"/>
    <mergeCell ref="V1:AG2"/>
    <mergeCell ref="A1:U2"/>
    <mergeCell ref="E7:F8"/>
    <mergeCell ref="E9:F10"/>
    <mergeCell ref="P7:Q8"/>
    <mergeCell ref="P9:Q10"/>
    <mergeCell ref="AA7:AB8"/>
    <mergeCell ref="AA9:AB10"/>
    <mergeCell ref="R3:U6"/>
    <mergeCell ref="X3:AA6"/>
    <mergeCell ref="AB4:AB5"/>
    <mergeCell ref="AC3:AF6"/>
    <mergeCell ref="G8:G9"/>
    <mergeCell ref="O7:O8"/>
    <mergeCell ref="R8:R9"/>
    <mergeCell ref="O9:O10"/>
    <mergeCell ref="Z7:Z8"/>
    <mergeCell ref="AC8:AC9"/>
    <mergeCell ref="Z9:Z10"/>
    <mergeCell ref="X11:AA14"/>
    <mergeCell ref="S17:T18"/>
    <mergeCell ref="S15:T16"/>
    <mergeCell ref="X15:Y16"/>
    <mergeCell ref="Z15:Z16"/>
    <mergeCell ref="R16:R17"/>
    <mergeCell ref="X17:Y18"/>
    <mergeCell ref="Z17:Z18"/>
    <mergeCell ref="AA15:AB16"/>
    <mergeCell ref="AA17:AB18"/>
    <mergeCell ref="B17:C18"/>
    <mergeCell ref="D17:D18"/>
    <mergeCell ref="Q20:Q21"/>
    <mergeCell ref="E17:F18"/>
    <mergeCell ref="P17:Q18"/>
    <mergeCell ref="S23:T24"/>
    <mergeCell ref="X23:Y24"/>
    <mergeCell ref="Z23:Z24"/>
    <mergeCell ref="R11:U14"/>
    <mergeCell ref="O23:O24"/>
    <mergeCell ref="P15:Q16"/>
    <mergeCell ref="AD7:AE8"/>
    <mergeCell ref="M9:N10"/>
    <mergeCell ref="S7:T8"/>
    <mergeCell ref="S9:T10"/>
    <mergeCell ref="AD9:AE10"/>
    <mergeCell ref="O15:O16"/>
    <mergeCell ref="AC11:AF14"/>
    <mergeCell ref="F12:F13"/>
    <mergeCell ref="AB12:AB13"/>
    <mergeCell ref="H17:I18"/>
    <mergeCell ref="M17:N18"/>
    <mergeCell ref="O17:O18"/>
    <mergeCell ref="AD15:AE16"/>
    <mergeCell ref="G16:G17"/>
    <mergeCell ref="AC16:AC17"/>
    <mergeCell ref="B9:C10"/>
    <mergeCell ref="H7:I8"/>
    <mergeCell ref="H9:I10"/>
    <mergeCell ref="M7:N8"/>
    <mergeCell ref="D9:D10"/>
    <mergeCell ref="D7:D8"/>
    <mergeCell ref="B7:C8"/>
    <mergeCell ref="B15:C16"/>
    <mergeCell ref="D15:D16"/>
    <mergeCell ref="H15:I16"/>
    <mergeCell ref="M15:N16"/>
    <mergeCell ref="E15:F16"/>
    <mergeCell ref="B11:E14"/>
    <mergeCell ref="G11:J14"/>
    <mergeCell ref="M11:P14"/>
    <mergeCell ref="AD17:AE18"/>
    <mergeCell ref="AC19:AF22"/>
    <mergeCell ref="F20:F21"/>
    <mergeCell ref="AB20:AB21"/>
    <mergeCell ref="B23:C24"/>
    <mergeCell ref="D23:D24"/>
    <mergeCell ref="H23:I24"/>
    <mergeCell ref="M23:N2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0D24-76DA-4F14-84DF-26FC6B25D1CB}">
  <dimension ref="B1:AE22"/>
  <sheetViews>
    <sheetView topLeftCell="H4" workbookViewId="0">
      <selection activeCell="Z13" sqref="Z13"/>
    </sheetView>
  </sheetViews>
  <sheetFormatPr defaultRowHeight="18.75" x14ac:dyDescent="0.4"/>
  <cols>
    <col min="1" max="2" width="8.625"/>
    <col min="3" max="6" width="2.125" bestFit="1" customWidth="1"/>
    <col min="7" max="7" width="3.125" bestFit="1" customWidth="1"/>
    <col min="8" max="9" width="8.625"/>
    <col min="10" max="54" width="4.5" customWidth="1"/>
  </cols>
  <sheetData>
    <row r="1" spans="2:31" x14ac:dyDescent="0.4">
      <c r="B1">
        <f ca="1">RAND()</f>
        <v>0.39317122438803875</v>
      </c>
      <c r="C1">
        <f ca="1">RANK(B1,$B$1:$B$3,0)</f>
        <v>3</v>
      </c>
      <c r="D1">
        <f ca="1">VLOOKUP(1,time2,2,FALSE)</f>
        <v>2</v>
      </c>
      <c r="E1">
        <f ca="1">VLOOKUP(1,time2,3,FALSE)</f>
        <v>4</v>
      </c>
      <c r="F1">
        <f ca="1">VLOOKUP(1,time2,5,FALSE)</f>
        <v>4</v>
      </c>
      <c r="G1">
        <f ca="1">VLOOKUP(1,time2,6,FALSE)</f>
        <v>8</v>
      </c>
      <c r="K1" t="s">
        <v>2</v>
      </c>
      <c r="S1" t="s">
        <v>3</v>
      </c>
      <c r="AA1" t="s">
        <v>4</v>
      </c>
    </row>
    <row r="2" spans="2:31" x14ac:dyDescent="0.4">
      <c r="B2">
        <f t="shared" ref="B2:B3" ca="1" si="0">RAND()</f>
        <v>0.42596062860497663</v>
      </c>
      <c r="C2">
        <f t="shared" ref="C2:C3" ca="1" si="1">RANK(B2,$B$1:$B$3,0)</f>
        <v>2</v>
      </c>
      <c r="D2">
        <f ca="1">VLOOKUP(1,time3,2,FALSE)</f>
        <v>2</v>
      </c>
      <c r="E2">
        <f ca="1">VLOOKUP(1,time3,3,FALSE)</f>
        <v>5</v>
      </c>
      <c r="F2">
        <f ca="1">VLOOKUP(1,time3,5,FALSE)</f>
        <v>6</v>
      </c>
      <c r="G2">
        <f ca="1">VLOOKUP(1,time3,6,FALSE)</f>
        <v>15</v>
      </c>
      <c r="I2">
        <f ca="1">RAND()</f>
        <v>0.2622368958341279</v>
      </c>
      <c r="J2">
        <f ca="1">RANK(I2,$I$2:$I$22,0)</f>
        <v>15</v>
      </c>
      <c r="K2">
        <v>1</v>
      </c>
      <c r="L2">
        <v>2</v>
      </c>
      <c r="N2">
        <f>K2*2</f>
        <v>2</v>
      </c>
      <c r="O2">
        <f>L2*2</f>
        <v>4</v>
      </c>
      <c r="Q2">
        <f ca="1">RAND()</f>
        <v>0.56246247705569719</v>
      </c>
      <c r="R2">
        <f ca="1">RANK(Q2,$Q$2:$Q$11,0)</f>
        <v>4</v>
      </c>
      <c r="S2">
        <v>1</v>
      </c>
      <c r="T2">
        <v>2</v>
      </c>
      <c r="V2">
        <f>S2*3</f>
        <v>3</v>
      </c>
      <c r="W2">
        <f>T2*3</f>
        <v>6</v>
      </c>
      <c r="Y2">
        <f ca="1">RAND()</f>
        <v>0.29026846838199194</v>
      </c>
      <c r="Z2">
        <f ca="1">RANK(Y2,$Y$2:$Y$7,0)</f>
        <v>4</v>
      </c>
      <c r="AA2">
        <v>1</v>
      </c>
      <c r="AB2">
        <v>2</v>
      </c>
      <c r="AD2">
        <v>4</v>
      </c>
      <c r="AE2">
        <v>8</v>
      </c>
    </row>
    <row r="3" spans="2:31" x14ac:dyDescent="0.4">
      <c r="B3">
        <f t="shared" ca="1" si="0"/>
        <v>0.47468372213410015</v>
      </c>
      <c r="C3">
        <f t="shared" ca="1" si="1"/>
        <v>1</v>
      </c>
      <c r="D3">
        <f ca="1">VLOOKUP(1,time4,2,FALSE)</f>
        <v>1</v>
      </c>
      <c r="E3">
        <f ca="1">VLOOKUP(1,time4,3,FALSE)</f>
        <v>3</v>
      </c>
      <c r="F3">
        <f ca="1">VLOOKUP(1,time4,5,FALSE)</f>
        <v>5</v>
      </c>
      <c r="G3">
        <f ca="1">VLOOKUP(1,time4,6,FALSE)</f>
        <v>15</v>
      </c>
      <c r="I3">
        <f t="shared" ref="I3:I22" ca="1" si="2">RAND()</f>
        <v>0.28739813726718544</v>
      </c>
      <c r="J3">
        <f t="shared" ref="J3:J22" ca="1" si="3">RANK(I3,$I$2:$I$22,0)</f>
        <v>13</v>
      </c>
      <c r="K3">
        <v>1</v>
      </c>
      <c r="L3">
        <v>3</v>
      </c>
      <c r="N3">
        <f t="shared" ref="N3:N22" si="4">K3*2</f>
        <v>2</v>
      </c>
      <c r="O3">
        <f t="shared" ref="O3:O22" si="5">L3*2</f>
        <v>6</v>
      </c>
      <c r="Q3">
        <f t="shared" ref="Q3:Q11" ca="1" si="6">RAND()</f>
        <v>4.207220291359226E-3</v>
      </c>
      <c r="R3">
        <f t="shared" ref="R3:R11" ca="1" si="7">RANK(Q3,$Q$2:$Q$11,0)</f>
        <v>10</v>
      </c>
      <c r="S3">
        <v>1</v>
      </c>
      <c r="T3">
        <v>3</v>
      </c>
      <c r="V3">
        <f t="shared" ref="V3:V11" si="8">S3*3</f>
        <v>3</v>
      </c>
      <c r="W3">
        <f t="shared" ref="W3:W11" si="9">T3*3</f>
        <v>9</v>
      </c>
      <c r="Y3">
        <f t="shared" ref="Y3:Y7" ca="1" si="10">RAND()</f>
        <v>1.9000674017893737E-2</v>
      </c>
      <c r="Z3">
        <f t="shared" ref="Z3:Z7" ca="1" si="11">RANK(Y3,$Y$2:$Y$7,0)</f>
        <v>6</v>
      </c>
      <c r="AA3">
        <v>1</v>
      </c>
      <c r="AB3">
        <v>3</v>
      </c>
      <c r="AD3">
        <v>4</v>
      </c>
      <c r="AE3">
        <v>12</v>
      </c>
    </row>
    <row r="4" spans="2:31" x14ac:dyDescent="0.4">
      <c r="I4">
        <f t="shared" ca="1" si="2"/>
        <v>0.57741808499572622</v>
      </c>
      <c r="J4">
        <f t="shared" ca="1" si="3"/>
        <v>9</v>
      </c>
      <c r="K4">
        <v>2</v>
      </c>
      <c r="L4">
        <v>3</v>
      </c>
      <c r="N4">
        <f t="shared" si="4"/>
        <v>4</v>
      </c>
      <c r="O4">
        <f t="shared" si="5"/>
        <v>6</v>
      </c>
      <c r="Q4">
        <f t="shared" ca="1" si="6"/>
        <v>0.39933007270228538</v>
      </c>
      <c r="R4">
        <f t="shared" ca="1" si="7"/>
        <v>5</v>
      </c>
      <c r="S4">
        <v>2</v>
      </c>
      <c r="T4">
        <v>3</v>
      </c>
      <c r="V4">
        <f t="shared" si="8"/>
        <v>6</v>
      </c>
      <c r="W4">
        <f t="shared" si="9"/>
        <v>9</v>
      </c>
      <c r="Y4">
        <f t="shared" ca="1" si="10"/>
        <v>0.16648629738168008</v>
      </c>
      <c r="Z4">
        <f t="shared" ca="1" si="11"/>
        <v>5</v>
      </c>
      <c r="AA4">
        <v>2</v>
      </c>
      <c r="AB4">
        <v>3</v>
      </c>
      <c r="AD4">
        <v>8</v>
      </c>
      <c r="AE4">
        <v>12</v>
      </c>
    </row>
    <row r="5" spans="2:31" x14ac:dyDescent="0.4">
      <c r="B5">
        <f ca="1">RAND()</f>
        <v>0.55356700247699986</v>
      </c>
      <c r="C5">
        <f ca="1">RANK(B5,$B$5:$B$7,0)</f>
        <v>1</v>
      </c>
      <c r="D5">
        <f ca="1">VLOOKUP(2,time2,2,FALSE)</f>
        <v>4</v>
      </c>
      <c r="E5">
        <f ca="1">VLOOKUP(2,time2,3,FALSE)</f>
        <v>7</v>
      </c>
      <c r="F5">
        <f ca="1">VLOOKUP(2,time2,5,FALSE)</f>
        <v>8</v>
      </c>
      <c r="G5">
        <f ca="1">VLOOKUP(2,time2,6,FALSE)</f>
        <v>14</v>
      </c>
      <c r="I5">
        <f t="shared" ca="1" si="2"/>
        <v>0.74305426307236255</v>
      </c>
      <c r="J5">
        <f t="shared" ca="1" si="3"/>
        <v>7</v>
      </c>
      <c r="K5">
        <v>1</v>
      </c>
      <c r="L5">
        <v>4</v>
      </c>
      <c r="N5">
        <f t="shared" si="4"/>
        <v>2</v>
      </c>
      <c r="O5">
        <f t="shared" si="5"/>
        <v>8</v>
      </c>
      <c r="Q5">
        <f t="shared" ca="1" si="6"/>
        <v>0.88439825748190615</v>
      </c>
      <c r="R5">
        <f t="shared" ca="1" si="7"/>
        <v>2</v>
      </c>
      <c r="S5">
        <v>1</v>
      </c>
      <c r="T5">
        <v>4</v>
      </c>
      <c r="V5">
        <f t="shared" si="8"/>
        <v>3</v>
      </c>
      <c r="W5">
        <f t="shared" si="9"/>
        <v>12</v>
      </c>
      <c r="Y5">
        <f t="shared" ca="1" si="10"/>
        <v>0.5411511139996058</v>
      </c>
      <c r="Z5">
        <f t="shared" ca="1" si="11"/>
        <v>3</v>
      </c>
      <c r="AA5">
        <v>1</v>
      </c>
      <c r="AB5">
        <v>2</v>
      </c>
      <c r="AD5">
        <v>5</v>
      </c>
      <c r="AE5">
        <v>10</v>
      </c>
    </row>
    <row r="6" spans="2:31" x14ac:dyDescent="0.4">
      <c r="B6">
        <f t="shared" ref="B6:B7" ca="1" si="12">RAND()</f>
        <v>0.20456503629458789</v>
      </c>
      <c r="C6">
        <f t="shared" ref="C6:C7" ca="1" si="13">RANK(B6,$B$5:$B$7,0)</f>
        <v>3</v>
      </c>
      <c r="D6">
        <f ca="1">VLOOKUP(2,time3,2,FALSE)</f>
        <v>1</v>
      </c>
      <c r="E6">
        <f ca="1">VLOOKUP(2,time3,3,FALSE)</f>
        <v>4</v>
      </c>
      <c r="F6">
        <f ca="1">VLOOKUP(2,time3,5,FALSE)</f>
        <v>3</v>
      </c>
      <c r="G6">
        <f ca="1">VLOOKUP(2,time3,6,FALSE)</f>
        <v>12</v>
      </c>
      <c r="I6">
        <f t="shared" ca="1" si="2"/>
        <v>0.95096679955934738</v>
      </c>
      <c r="J6">
        <f t="shared" ca="1" si="3"/>
        <v>1</v>
      </c>
      <c r="K6">
        <v>2</v>
      </c>
      <c r="L6">
        <v>4</v>
      </c>
      <c r="N6">
        <f t="shared" si="4"/>
        <v>4</v>
      </c>
      <c r="O6">
        <f t="shared" si="5"/>
        <v>8</v>
      </c>
      <c r="Q6">
        <f t="shared" ca="1" si="6"/>
        <v>0.35635961012288653</v>
      </c>
      <c r="R6">
        <f t="shared" ca="1" si="7"/>
        <v>6</v>
      </c>
      <c r="S6">
        <v>2</v>
      </c>
      <c r="T6">
        <v>4</v>
      </c>
      <c r="V6">
        <f t="shared" si="8"/>
        <v>6</v>
      </c>
      <c r="W6">
        <f t="shared" si="9"/>
        <v>12</v>
      </c>
      <c r="Y6">
        <f t="shared" ca="1" si="10"/>
        <v>0.95462722238238296</v>
      </c>
      <c r="Z6">
        <f t="shared" ca="1" si="11"/>
        <v>1</v>
      </c>
      <c r="AA6">
        <v>1</v>
      </c>
      <c r="AB6">
        <v>3</v>
      </c>
      <c r="AD6">
        <v>5</v>
      </c>
      <c r="AE6">
        <v>15</v>
      </c>
    </row>
    <row r="7" spans="2:31" x14ac:dyDescent="0.4">
      <c r="B7">
        <f t="shared" ca="1" si="12"/>
        <v>0.26938340777419945</v>
      </c>
      <c r="C7">
        <f t="shared" ca="1" si="13"/>
        <v>2</v>
      </c>
      <c r="D7">
        <f ca="1">VLOOKUP(2,time4,2,FALSE)</f>
        <v>2</v>
      </c>
      <c r="E7">
        <f ca="1">VLOOKUP(2,time4,3,FALSE)</f>
        <v>3</v>
      </c>
      <c r="F7">
        <f ca="1">VLOOKUP(2,time4,5,FALSE)</f>
        <v>10</v>
      </c>
      <c r="G7">
        <f ca="1">VLOOKUP(2,time4,6,FALSE)</f>
        <v>15</v>
      </c>
      <c r="I7">
        <f t="shared" ca="1" si="2"/>
        <v>0.90766399560833844</v>
      </c>
      <c r="J7">
        <f t="shared" ca="1" si="3"/>
        <v>3</v>
      </c>
      <c r="K7">
        <v>3</v>
      </c>
      <c r="L7">
        <v>4</v>
      </c>
      <c r="N7">
        <f t="shared" si="4"/>
        <v>6</v>
      </c>
      <c r="O7">
        <f t="shared" si="5"/>
        <v>8</v>
      </c>
      <c r="Q7">
        <f t="shared" ca="1" si="6"/>
        <v>0.32054486644291458</v>
      </c>
      <c r="R7">
        <f t="shared" ca="1" si="7"/>
        <v>7</v>
      </c>
      <c r="S7">
        <v>3</v>
      </c>
      <c r="T7">
        <v>4</v>
      </c>
      <c r="V7">
        <f t="shared" si="8"/>
        <v>9</v>
      </c>
      <c r="W7">
        <f t="shared" si="9"/>
        <v>12</v>
      </c>
      <c r="Y7">
        <f t="shared" ca="1" si="10"/>
        <v>0.90724432261241106</v>
      </c>
      <c r="Z7">
        <f t="shared" ca="1" si="11"/>
        <v>2</v>
      </c>
      <c r="AA7">
        <v>2</v>
      </c>
      <c r="AB7">
        <v>3</v>
      </c>
      <c r="AD7">
        <v>10</v>
      </c>
      <c r="AE7">
        <v>15</v>
      </c>
    </row>
    <row r="8" spans="2:31" x14ac:dyDescent="0.4">
      <c r="I8">
        <f t="shared" ca="1" si="2"/>
        <v>2.164898929191883E-2</v>
      </c>
      <c r="J8">
        <f t="shared" ca="1" si="3"/>
        <v>21</v>
      </c>
      <c r="K8">
        <v>1</v>
      </c>
      <c r="L8">
        <v>5</v>
      </c>
      <c r="N8">
        <f t="shared" si="4"/>
        <v>2</v>
      </c>
      <c r="O8">
        <f t="shared" si="5"/>
        <v>10</v>
      </c>
      <c r="Q8">
        <f t="shared" ca="1" si="6"/>
        <v>0.87093839329349299</v>
      </c>
      <c r="R8">
        <f t="shared" ca="1" si="7"/>
        <v>3</v>
      </c>
      <c r="S8">
        <v>1</v>
      </c>
      <c r="T8">
        <v>5</v>
      </c>
      <c r="V8">
        <f t="shared" si="8"/>
        <v>3</v>
      </c>
      <c r="W8">
        <f t="shared" si="9"/>
        <v>15</v>
      </c>
    </row>
    <row r="9" spans="2:31" x14ac:dyDescent="0.4">
      <c r="B9">
        <f ca="1">RAND()</f>
        <v>0.23827288318544348</v>
      </c>
      <c r="C9">
        <f ca="1">RANK(B9,$B$9:$B$11,0)</f>
        <v>3</v>
      </c>
      <c r="D9">
        <f ca="1">VLOOKUP(3,time2,2,FALSE)</f>
        <v>3</v>
      </c>
      <c r="E9">
        <f ca="1">VLOOKUP(3,time2,3,FALSE)</f>
        <v>4</v>
      </c>
      <c r="F9">
        <f ca="1">VLOOKUP(3,time2,5,FALSE)</f>
        <v>6</v>
      </c>
      <c r="G9">
        <f ca="1">VLOOKUP(3,time2,6,FALSE)</f>
        <v>8</v>
      </c>
      <c r="I9">
        <f t="shared" ca="1" si="2"/>
        <v>9.948068526830145E-2</v>
      </c>
      <c r="J9">
        <f t="shared" ca="1" si="3"/>
        <v>19</v>
      </c>
      <c r="K9">
        <v>2</v>
      </c>
      <c r="L9">
        <v>5</v>
      </c>
      <c r="N9">
        <f t="shared" si="4"/>
        <v>4</v>
      </c>
      <c r="O9">
        <f t="shared" si="5"/>
        <v>10</v>
      </c>
      <c r="Q9">
        <f t="shared" ca="1" si="6"/>
        <v>0.94809037044217281</v>
      </c>
      <c r="R9">
        <f t="shared" ca="1" si="7"/>
        <v>1</v>
      </c>
      <c r="S9">
        <v>2</v>
      </c>
      <c r="T9">
        <v>5</v>
      </c>
      <c r="V9">
        <f t="shared" si="8"/>
        <v>6</v>
      </c>
      <c r="W9">
        <f t="shared" si="9"/>
        <v>15</v>
      </c>
    </row>
    <row r="10" spans="2:31" x14ac:dyDescent="0.4">
      <c r="B10">
        <f t="shared" ref="B10:B11" ca="1" si="14">RAND()</f>
        <v>0.4875341199634452</v>
      </c>
      <c r="C10">
        <f t="shared" ref="C10:C11" ca="1" si="15">RANK(B10,$B$9:$B$11,0)</f>
        <v>1</v>
      </c>
      <c r="D10">
        <f ca="1">VLOOKUP(3,time3,2,FALSE)</f>
        <v>1</v>
      </c>
      <c r="E10">
        <f ca="1">VLOOKUP(3,time3,3,FALSE)</f>
        <v>5</v>
      </c>
      <c r="F10">
        <f ca="1">VLOOKUP(3,time3,5,FALSE)</f>
        <v>3</v>
      </c>
      <c r="G10">
        <f ca="1">VLOOKUP(3,time3,6,FALSE)</f>
        <v>15</v>
      </c>
      <c r="I10">
        <f t="shared" ca="1" si="2"/>
        <v>0.23848386844277791</v>
      </c>
      <c r="J10">
        <f t="shared" ca="1" si="3"/>
        <v>17</v>
      </c>
      <c r="K10">
        <v>3</v>
      </c>
      <c r="L10">
        <v>5</v>
      </c>
      <c r="N10">
        <f t="shared" si="4"/>
        <v>6</v>
      </c>
      <c r="O10">
        <f t="shared" si="5"/>
        <v>10</v>
      </c>
      <c r="Q10">
        <f t="shared" ca="1" si="6"/>
        <v>0.21881088121820902</v>
      </c>
      <c r="R10">
        <f t="shared" ca="1" si="7"/>
        <v>8</v>
      </c>
      <c r="S10">
        <v>3</v>
      </c>
      <c r="T10">
        <v>5</v>
      </c>
      <c r="V10">
        <f t="shared" si="8"/>
        <v>9</v>
      </c>
      <c r="W10">
        <f t="shared" si="9"/>
        <v>15</v>
      </c>
    </row>
    <row r="11" spans="2:31" x14ac:dyDescent="0.4">
      <c r="B11">
        <f t="shared" ca="1" si="14"/>
        <v>0.46687066578581904</v>
      </c>
      <c r="C11">
        <f t="shared" ca="1" si="15"/>
        <v>2</v>
      </c>
      <c r="D11">
        <f ca="1">VLOOKUP(3,time4,2,FALSE)</f>
        <v>1</v>
      </c>
      <c r="E11">
        <f ca="1">VLOOKUP(3,time4,3,FALSE)</f>
        <v>2</v>
      </c>
      <c r="F11">
        <f ca="1">VLOOKUP(3,time4,5,FALSE)</f>
        <v>5</v>
      </c>
      <c r="G11">
        <f ca="1">VLOOKUP(3,time4,6,FALSE)</f>
        <v>10</v>
      </c>
      <c r="I11">
        <f t="shared" ca="1" si="2"/>
        <v>0.8491257160118697</v>
      </c>
      <c r="J11">
        <f t="shared" ca="1" si="3"/>
        <v>4</v>
      </c>
      <c r="K11">
        <v>4</v>
      </c>
      <c r="L11">
        <v>5</v>
      </c>
      <c r="N11">
        <f t="shared" si="4"/>
        <v>8</v>
      </c>
      <c r="O11">
        <f t="shared" si="5"/>
        <v>10</v>
      </c>
      <c r="Q11">
        <f t="shared" ca="1" si="6"/>
        <v>2.8558308263517351E-2</v>
      </c>
      <c r="R11">
        <f t="shared" ca="1" si="7"/>
        <v>9</v>
      </c>
      <c r="S11">
        <v>4</v>
      </c>
      <c r="T11">
        <v>5</v>
      </c>
      <c r="V11">
        <f t="shared" si="8"/>
        <v>12</v>
      </c>
      <c r="W11">
        <f t="shared" si="9"/>
        <v>15</v>
      </c>
    </row>
    <row r="12" spans="2:31" x14ac:dyDescent="0.4">
      <c r="I12">
        <f t="shared" ca="1" si="2"/>
        <v>0.66152790764665936</v>
      </c>
      <c r="J12">
        <f t="shared" ca="1" si="3"/>
        <v>8</v>
      </c>
      <c r="K12">
        <v>1</v>
      </c>
      <c r="L12">
        <v>6</v>
      </c>
      <c r="N12">
        <f t="shared" si="4"/>
        <v>2</v>
      </c>
      <c r="O12">
        <f t="shared" si="5"/>
        <v>12</v>
      </c>
    </row>
    <row r="13" spans="2:31" x14ac:dyDescent="0.4">
      <c r="I13">
        <f t="shared" ca="1" si="2"/>
        <v>0.27342549110830661</v>
      </c>
      <c r="J13">
        <f t="shared" ca="1" si="3"/>
        <v>14</v>
      </c>
      <c r="K13">
        <v>2</v>
      </c>
      <c r="L13">
        <v>6</v>
      </c>
      <c r="N13">
        <f t="shared" si="4"/>
        <v>4</v>
      </c>
      <c r="O13">
        <f t="shared" si="5"/>
        <v>12</v>
      </c>
    </row>
    <row r="14" spans="2:31" x14ac:dyDescent="0.4">
      <c r="I14">
        <f t="shared" ca="1" si="2"/>
        <v>0.81940227227940376</v>
      </c>
      <c r="J14">
        <f t="shared" ca="1" si="3"/>
        <v>5</v>
      </c>
      <c r="K14">
        <v>3</v>
      </c>
      <c r="L14">
        <v>6</v>
      </c>
      <c r="N14">
        <f t="shared" si="4"/>
        <v>6</v>
      </c>
      <c r="O14">
        <f t="shared" si="5"/>
        <v>12</v>
      </c>
    </row>
    <row r="15" spans="2:31" x14ac:dyDescent="0.4">
      <c r="I15">
        <f t="shared" ca="1" si="2"/>
        <v>0.55965002675796016</v>
      </c>
      <c r="J15">
        <f t="shared" ca="1" si="3"/>
        <v>11</v>
      </c>
      <c r="K15">
        <v>4</v>
      </c>
      <c r="L15">
        <v>6</v>
      </c>
      <c r="N15">
        <f t="shared" si="4"/>
        <v>8</v>
      </c>
      <c r="O15">
        <f t="shared" si="5"/>
        <v>12</v>
      </c>
    </row>
    <row r="16" spans="2:31" x14ac:dyDescent="0.4">
      <c r="I16">
        <f t="shared" ca="1" si="2"/>
        <v>0.13518776648739539</v>
      </c>
      <c r="J16">
        <f t="shared" ca="1" si="3"/>
        <v>18</v>
      </c>
      <c r="K16">
        <v>5</v>
      </c>
      <c r="L16">
        <v>6</v>
      </c>
      <c r="N16">
        <f t="shared" si="4"/>
        <v>10</v>
      </c>
      <c r="O16">
        <f t="shared" si="5"/>
        <v>12</v>
      </c>
    </row>
    <row r="17" spans="9:15" x14ac:dyDescent="0.4">
      <c r="I17">
        <f t="shared" ca="1" si="2"/>
        <v>0.56811187025519672</v>
      </c>
      <c r="J17">
        <f t="shared" ca="1" si="3"/>
        <v>10</v>
      </c>
      <c r="K17">
        <v>1</v>
      </c>
      <c r="L17">
        <v>7</v>
      </c>
      <c r="N17">
        <f t="shared" si="4"/>
        <v>2</v>
      </c>
      <c r="O17">
        <f t="shared" si="5"/>
        <v>14</v>
      </c>
    </row>
    <row r="18" spans="9:15" x14ac:dyDescent="0.4">
      <c r="I18">
        <f t="shared" ca="1" si="2"/>
        <v>0.77403798339628227</v>
      </c>
      <c r="J18">
        <f t="shared" ca="1" si="3"/>
        <v>6</v>
      </c>
      <c r="K18">
        <v>2</v>
      </c>
      <c r="L18">
        <v>7</v>
      </c>
      <c r="N18">
        <f t="shared" si="4"/>
        <v>4</v>
      </c>
      <c r="O18">
        <f t="shared" si="5"/>
        <v>14</v>
      </c>
    </row>
    <row r="19" spans="9:15" x14ac:dyDescent="0.4">
      <c r="I19">
        <f t="shared" ca="1" si="2"/>
        <v>0.42163849153535948</v>
      </c>
      <c r="J19">
        <f t="shared" ca="1" si="3"/>
        <v>12</v>
      </c>
      <c r="K19">
        <v>3</v>
      </c>
      <c r="L19">
        <v>7</v>
      </c>
      <c r="N19">
        <f t="shared" si="4"/>
        <v>6</v>
      </c>
      <c r="O19">
        <f t="shared" si="5"/>
        <v>14</v>
      </c>
    </row>
    <row r="20" spans="9:15" x14ac:dyDescent="0.4">
      <c r="I20">
        <f t="shared" ca="1" si="2"/>
        <v>0.92909002691654374</v>
      </c>
      <c r="J20">
        <f t="shared" ca="1" si="3"/>
        <v>2</v>
      </c>
      <c r="K20">
        <v>4</v>
      </c>
      <c r="L20">
        <v>7</v>
      </c>
      <c r="N20">
        <f t="shared" si="4"/>
        <v>8</v>
      </c>
      <c r="O20">
        <f t="shared" si="5"/>
        <v>14</v>
      </c>
    </row>
    <row r="21" spans="9:15" x14ac:dyDescent="0.4">
      <c r="I21">
        <f t="shared" ca="1" si="2"/>
        <v>3.554921052969684E-2</v>
      </c>
      <c r="J21">
        <f t="shared" ca="1" si="3"/>
        <v>20</v>
      </c>
      <c r="K21">
        <v>5</v>
      </c>
      <c r="L21">
        <v>7</v>
      </c>
      <c r="N21">
        <f t="shared" si="4"/>
        <v>10</v>
      </c>
      <c r="O21">
        <f t="shared" si="5"/>
        <v>14</v>
      </c>
    </row>
    <row r="22" spans="9:15" x14ac:dyDescent="0.4">
      <c r="I22">
        <f t="shared" ca="1" si="2"/>
        <v>0.24027552042917955</v>
      </c>
      <c r="J22">
        <f t="shared" ca="1" si="3"/>
        <v>16</v>
      </c>
      <c r="K22">
        <v>6</v>
      </c>
      <c r="L22">
        <v>7</v>
      </c>
      <c r="N22">
        <f t="shared" si="4"/>
        <v>12</v>
      </c>
      <c r="O22">
        <f t="shared" si="5"/>
        <v>14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8DA6-9E7B-411B-BE58-0A71AC3C09C0}">
  <dimension ref="A3:R23"/>
  <sheetViews>
    <sheetView workbookViewId="0">
      <selection sqref="A1:Q1048576"/>
    </sheetView>
  </sheetViews>
  <sheetFormatPr defaultRowHeight="18.75" x14ac:dyDescent="0.4"/>
  <cols>
    <col min="1" max="1" width="2.25" style="1" bestFit="1" customWidth="1"/>
    <col min="2" max="2" width="3.125" style="1" bestFit="1" customWidth="1"/>
    <col min="3" max="11" width="2.25" style="1" bestFit="1" customWidth="1"/>
    <col min="12" max="17" width="3.125" style="1" bestFit="1" customWidth="1"/>
    <col min="18" max="18" width="9" style="1"/>
  </cols>
  <sheetData>
    <row r="3" spans="1:17" x14ac:dyDescent="0.4"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</row>
    <row r="4" spans="1:17" x14ac:dyDescent="0.4">
      <c r="A4" s="1">
        <f ca="1">VLOOKUP(1,mondai1,2,FALSE)</f>
        <v>1</v>
      </c>
      <c r="B4" s="1">
        <f ca="1">VLOOKUP(1,mondai1,3,FALSE)</f>
        <v>3</v>
      </c>
      <c r="C4" s="1">
        <f t="shared" ref="C4:Q9" ca="1" si="0">IF(C$3&lt;=$B4,1,0)</f>
        <v>1</v>
      </c>
      <c r="D4" s="1">
        <f t="shared" ca="1" si="0"/>
        <v>1</v>
      </c>
      <c r="E4" s="1">
        <f t="shared" ca="1" si="0"/>
        <v>1</v>
      </c>
      <c r="F4" s="1">
        <f t="shared" ca="1" si="0"/>
        <v>0</v>
      </c>
      <c r="G4" s="1">
        <f t="shared" ca="1" si="0"/>
        <v>0</v>
      </c>
      <c r="H4" s="1">
        <f t="shared" ca="1" si="0"/>
        <v>0</v>
      </c>
      <c r="I4" s="1">
        <f t="shared" ca="1" si="0"/>
        <v>0</v>
      </c>
      <c r="J4" s="1">
        <f t="shared" ca="1" si="0"/>
        <v>0</v>
      </c>
      <c r="K4" s="1">
        <f t="shared" ca="1" si="0"/>
        <v>0</v>
      </c>
      <c r="L4" s="1">
        <f t="shared" ca="1" si="0"/>
        <v>0</v>
      </c>
      <c r="M4" s="1">
        <f t="shared" ca="1" si="0"/>
        <v>0</v>
      </c>
      <c r="N4" s="1">
        <f t="shared" ca="1" si="0"/>
        <v>0</v>
      </c>
      <c r="O4" s="1">
        <f t="shared" ca="1" si="0"/>
        <v>0</v>
      </c>
      <c r="P4" s="1">
        <f t="shared" ca="1" si="0"/>
        <v>0</v>
      </c>
      <c r="Q4" s="1">
        <f t="shared" ca="1" si="0"/>
        <v>0</v>
      </c>
    </row>
    <row r="5" spans="1:17" x14ac:dyDescent="0.4">
      <c r="A5" s="1">
        <f ca="1">VLOOKUP(1,mondai1,4,FALSE)</f>
        <v>5</v>
      </c>
      <c r="B5" s="1">
        <f ca="1">VLOOKUP(1,mondai1,5,FALSE)</f>
        <v>15</v>
      </c>
      <c r="C5" s="1">
        <f t="shared" ca="1" si="0"/>
        <v>1</v>
      </c>
      <c r="D5" s="1">
        <f t="shared" ca="1" si="0"/>
        <v>1</v>
      </c>
      <c r="E5" s="1">
        <f t="shared" ca="1" si="0"/>
        <v>1</v>
      </c>
      <c r="F5" s="1">
        <f t="shared" ca="1" si="0"/>
        <v>1</v>
      </c>
      <c r="G5" s="1">
        <f t="shared" ca="1" si="0"/>
        <v>1</v>
      </c>
      <c r="H5" s="1">
        <f t="shared" ca="1" si="0"/>
        <v>1</v>
      </c>
      <c r="I5" s="1">
        <f t="shared" ca="1" si="0"/>
        <v>1</v>
      </c>
      <c r="J5" s="1">
        <f t="shared" ca="1" si="0"/>
        <v>1</v>
      </c>
      <c r="K5" s="1">
        <f t="shared" ca="1" si="0"/>
        <v>1</v>
      </c>
      <c r="L5" s="1">
        <f t="shared" ca="1" si="0"/>
        <v>1</v>
      </c>
      <c r="M5" s="1">
        <f t="shared" ca="1" si="0"/>
        <v>1</v>
      </c>
      <c r="N5" s="1">
        <f t="shared" ca="1" si="0"/>
        <v>1</v>
      </c>
      <c r="O5" s="1">
        <f t="shared" ca="1" si="0"/>
        <v>1</v>
      </c>
      <c r="P5" s="1">
        <f t="shared" ca="1" si="0"/>
        <v>1</v>
      </c>
      <c r="Q5" s="1">
        <f t="shared" ca="1" si="0"/>
        <v>1</v>
      </c>
    </row>
    <row r="6" spans="1:17" x14ac:dyDescent="0.4">
      <c r="A6" s="1">
        <f ca="1">VLOOKUP(2,mondai1,2,FALSE)</f>
        <v>2</v>
      </c>
      <c r="B6" s="1">
        <f ca="1">VLOOKUP(2,mondai1,3,FALSE)</f>
        <v>5</v>
      </c>
      <c r="C6" s="1">
        <f t="shared" ca="1" si="0"/>
        <v>1</v>
      </c>
      <c r="D6" s="1">
        <f t="shared" ca="1" si="0"/>
        <v>1</v>
      </c>
      <c r="E6" s="1">
        <f t="shared" ca="1" si="0"/>
        <v>1</v>
      </c>
      <c r="F6" s="1">
        <f t="shared" ca="1" si="0"/>
        <v>1</v>
      </c>
      <c r="G6" s="1">
        <f t="shared" ca="1" si="0"/>
        <v>1</v>
      </c>
      <c r="H6" s="1">
        <f t="shared" ca="1" si="0"/>
        <v>0</v>
      </c>
      <c r="I6" s="1">
        <f t="shared" ca="1" si="0"/>
        <v>0</v>
      </c>
      <c r="J6" s="1">
        <f t="shared" ca="1" si="0"/>
        <v>0</v>
      </c>
      <c r="K6" s="1">
        <f t="shared" ca="1" si="0"/>
        <v>0</v>
      </c>
      <c r="L6" s="1">
        <f t="shared" ca="1" si="0"/>
        <v>0</v>
      </c>
      <c r="M6" s="1">
        <f t="shared" ca="1" si="0"/>
        <v>0</v>
      </c>
      <c r="N6" s="1">
        <f t="shared" ca="1" si="0"/>
        <v>0</v>
      </c>
      <c r="O6" s="1">
        <f t="shared" ca="1" si="0"/>
        <v>0</v>
      </c>
      <c r="P6" s="1">
        <f t="shared" ca="1" si="0"/>
        <v>0</v>
      </c>
      <c r="Q6" s="1">
        <f t="shared" ca="1" si="0"/>
        <v>0</v>
      </c>
    </row>
    <row r="7" spans="1:17" x14ac:dyDescent="0.4">
      <c r="A7" s="1">
        <f ca="1">VLOOKUP(2,mondai1,4,FALSE)</f>
        <v>6</v>
      </c>
      <c r="B7" s="1">
        <f ca="1">VLOOKUP(2,mondai1,5,FALSE)</f>
        <v>15</v>
      </c>
      <c r="C7" s="1">
        <f t="shared" ca="1" si="0"/>
        <v>1</v>
      </c>
      <c r="D7" s="1">
        <f t="shared" ca="1" si="0"/>
        <v>1</v>
      </c>
      <c r="E7" s="1">
        <f t="shared" ca="1" si="0"/>
        <v>1</v>
      </c>
      <c r="F7" s="1">
        <f t="shared" ca="1" si="0"/>
        <v>1</v>
      </c>
      <c r="G7" s="1">
        <f t="shared" ca="1" si="0"/>
        <v>1</v>
      </c>
      <c r="H7" s="1">
        <f t="shared" ca="1" si="0"/>
        <v>1</v>
      </c>
      <c r="I7" s="1">
        <f t="shared" ca="1" si="0"/>
        <v>1</v>
      </c>
      <c r="J7" s="1">
        <f t="shared" ca="1" si="0"/>
        <v>1</v>
      </c>
      <c r="K7" s="1">
        <f t="shared" ca="1" si="0"/>
        <v>1</v>
      </c>
      <c r="L7" s="1">
        <f t="shared" ca="1" si="0"/>
        <v>1</v>
      </c>
      <c r="M7" s="1">
        <f t="shared" ca="1" si="0"/>
        <v>1</v>
      </c>
      <c r="N7" s="1">
        <f t="shared" ca="1" si="0"/>
        <v>1</v>
      </c>
      <c r="O7" s="1">
        <f t="shared" ca="1" si="0"/>
        <v>1</v>
      </c>
      <c r="P7" s="1">
        <f t="shared" ca="1" si="0"/>
        <v>1</v>
      </c>
      <c r="Q7" s="1">
        <f t="shared" ca="1" si="0"/>
        <v>1</v>
      </c>
    </row>
    <row r="8" spans="1:17" x14ac:dyDescent="0.4">
      <c r="A8" s="1">
        <f ca="1">VLOOKUP(3,mondai1,2,FALSE)</f>
        <v>2</v>
      </c>
      <c r="B8" s="1">
        <f ca="1">VLOOKUP(3,mondai1,3,FALSE)</f>
        <v>4</v>
      </c>
      <c r="C8" s="1">
        <f t="shared" ca="1" si="0"/>
        <v>1</v>
      </c>
      <c r="D8" s="1">
        <f t="shared" ca="1" si="0"/>
        <v>1</v>
      </c>
      <c r="E8" s="1">
        <f t="shared" ca="1" si="0"/>
        <v>1</v>
      </c>
      <c r="F8" s="1">
        <f t="shared" ca="1" si="0"/>
        <v>1</v>
      </c>
      <c r="G8" s="1">
        <f t="shared" ca="1" si="0"/>
        <v>0</v>
      </c>
      <c r="H8" s="1">
        <f t="shared" ca="1" si="0"/>
        <v>0</v>
      </c>
      <c r="I8" s="1">
        <f t="shared" ca="1" si="0"/>
        <v>0</v>
      </c>
      <c r="J8" s="1">
        <f t="shared" ca="1" si="0"/>
        <v>0</v>
      </c>
      <c r="K8" s="1">
        <f t="shared" ca="1" si="0"/>
        <v>0</v>
      </c>
      <c r="L8" s="1">
        <f t="shared" ca="1" si="0"/>
        <v>0</v>
      </c>
      <c r="M8" s="1">
        <f t="shared" ca="1" si="0"/>
        <v>0</v>
      </c>
      <c r="N8" s="1">
        <f t="shared" ca="1" si="0"/>
        <v>0</v>
      </c>
      <c r="O8" s="1">
        <f t="shared" ca="1" si="0"/>
        <v>0</v>
      </c>
      <c r="P8" s="1">
        <f t="shared" ca="1" si="0"/>
        <v>0</v>
      </c>
      <c r="Q8" s="1">
        <f t="shared" ca="1" si="0"/>
        <v>0</v>
      </c>
    </row>
    <row r="9" spans="1:17" x14ac:dyDescent="0.4">
      <c r="A9" s="1">
        <f ca="1">VLOOKUP(3,mondai1,4,FALSE)</f>
        <v>4</v>
      </c>
      <c r="B9" s="1">
        <f ca="1">VLOOKUP(3,mondai1,5,FALSE)</f>
        <v>8</v>
      </c>
      <c r="C9" s="1">
        <f t="shared" ca="1" si="0"/>
        <v>1</v>
      </c>
      <c r="D9" s="1">
        <f t="shared" ca="1" si="0"/>
        <v>1</v>
      </c>
      <c r="E9" s="1">
        <f t="shared" ca="1" si="0"/>
        <v>1</v>
      </c>
      <c r="F9" s="1">
        <f t="shared" ca="1" si="0"/>
        <v>1</v>
      </c>
      <c r="G9" s="1">
        <f t="shared" ca="1" si="0"/>
        <v>1</v>
      </c>
      <c r="H9" s="1">
        <f t="shared" ca="1" si="0"/>
        <v>1</v>
      </c>
      <c r="I9" s="1">
        <f t="shared" ca="1" si="0"/>
        <v>1</v>
      </c>
      <c r="J9" s="1">
        <f t="shared" ca="1" si="0"/>
        <v>1</v>
      </c>
      <c r="K9" s="1">
        <f t="shared" ca="1" si="0"/>
        <v>0</v>
      </c>
      <c r="L9" s="1">
        <f t="shared" ca="1" si="0"/>
        <v>0</v>
      </c>
      <c r="M9" s="1">
        <f t="shared" ca="1" si="0"/>
        <v>0</v>
      </c>
      <c r="N9" s="1">
        <f t="shared" ca="1" si="0"/>
        <v>0</v>
      </c>
      <c r="O9" s="1">
        <f t="shared" ca="1" si="0"/>
        <v>0</v>
      </c>
      <c r="P9" s="1">
        <f t="shared" ca="1" si="0"/>
        <v>0</v>
      </c>
      <c r="Q9" s="1">
        <f t="shared" ca="1" si="0"/>
        <v>0</v>
      </c>
    </row>
    <row r="11" spans="1:17" x14ac:dyDescent="0.4">
      <c r="A11" s="1">
        <f ca="1">VLOOKUP(1,mondai2,2,FALSE)</f>
        <v>4</v>
      </c>
      <c r="B11" s="1">
        <f ca="1">VLOOKUP(1,mondai2,3,FALSE)</f>
        <v>7</v>
      </c>
      <c r="C11" s="1">
        <f t="shared" ref="C11:Q16" ca="1" si="1">IF(C$3&lt;=$B11,1,0)</f>
        <v>1</v>
      </c>
      <c r="D11" s="1">
        <f t="shared" ca="1" si="1"/>
        <v>1</v>
      </c>
      <c r="E11" s="1">
        <f t="shared" ca="1" si="1"/>
        <v>1</v>
      </c>
      <c r="F11" s="1">
        <f t="shared" ca="1" si="1"/>
        <v>1</v>
      </c>
      <c r="G11" s="1">
        <f t="shared" ca="1" si="1"/>
        <v>1</v>
      </c>
      <c r="H11" s="1">
        <f t="shared" ca="1" si="1"/>
        <v>1</v>
      </c>
      <c r="I11" s="1">
        <f t="shared" ca="1" si="1"/>
        <v>1</v>
      </c>
      <c r="J11" s="1">
        <f t="shared" ca="1" si="1"/>
        <v>0</v>
      </c>
      <c r="K11" s="1">
        <f t="shared" ca="1" si="1"/>
        <v>0</v>
      </c>
      <c r="L11" s="1">
        <f t="shared" ca="1" si="1"/>
        <v>0</v>
      </c>
      <c r="M11" s="1">
        <f t="shared" ca="1" si="1"/>
        <v>0</v>
      </c>
      <c r="N11" s="1">
        <f t="shared" ca="1" si="1"/>
        <v>0</v>
      </c>
      <c r="O11" s="1">
        <f t="shared" ca="1" si="1"/>
        <v>0</v>
      </c>
      <c r="P11" s="1">
        <f t="shared" ca="1" si="1"/>
        <v>0</v>
      </c>
      <c r="Q11" s="1">
        <f t="shared" ca="1" si="1"/>
        <v>0</v>
      </c>
    </row>
    <row r="12" spans="1:17" x14ac:dyDescent="0.4">
      <c r="A12" s="1">
        <f ca="1">VLOOKUP(1,mondai2,4,FALSE)</f>
        <v>8</v>
      </c>
      <c r="B12" s="1">
        <f ca="1">VLOOKUP(1,mondai2,5,FALSE)</f>
        <v>14</v>
      </c>
      <c r="C12" s="1">
        <f t="shared" ca="1" si="1"/>
        <v>1</v>
      </c>
      <c r="D12" s="1">
        <f t="shared" ca="1" si="1"/>
        <v>1</v>
      </c>
      <c r="E12" s="1">
        <f t="shared" ca="1" si="1"/>
        <v>1</v>
      </c>
      <c r="F12" s="1">
        <f t="shared" ca="1" si="1"/>
        <v>1</v>
      </c>
      <c r="G12" s="1">
        <f t="shared" ca="1" si="1"/>
        <v>1</v>
      </c>
      <c r="H12" s="1">
        <f t="shared" ca="1" si="1"/>
        <v>1</v>
      </c>
      <c r="I12" s="1">
        <f t="shared" ca="1" si="1"/>
        <v>1</v>
      </c>
      <c r="J12" s="1">
        <f t="shared" ca="1" si="1"/>
        <v>1</v>
      </c>
      <c r="K12" s="1">
        <f t="shared" ca="1" si="1"/>
        <v>1</v>
      </c>
      <c r="L12" s="1">
        <f t="shared" ca="1" si="1"/>
        <v>1</v>
      </c>
      <c r="M12" s="1">
        <f t="shared" ca="1" si="1"/>
        <v>1</v>
      </c>
      <c r="N12" s="1">
        <f t="shared" ca="1" si="1"/>
        <v>1</v>
      </c>
      <c r="O12" s="1">
        <f t="shared" ca="1" si="1"/>
        <v>1</v>
      </c>
      <c r="P12" s="1">
        <f t="shared" ca="1" si="1"/>
        <v>1</v>
      </c>
      <c r="Q12" s="1">
        <f t="shared" ca="1" si="1"/>
        <v>0</v>
      </c>
    </row>
    <row r="13" spans="1:17" x14ac:dyDescent="0.4">
      <c r="A13" s="1">
        <f ca="1">VLOOKUP(2,mondai2,2,FALSE)</f>
        <v>2</v>
      </c>
      <c r="B13" s="1">
        <f ca="1">VLOOKUP(2,mondai2,3,FALSE)</f>
        <v>3</v>
      </c>
      <c r="C13" s="1">
        <f t="shared" ca="1" si="1"/>
        <v>1</v>
      </c>
      <c r="D13" s="1">
        <f t="shared" ca="1" si="1"/>
        <v>1</v>
      </c>
      <c r="E13" s="1">
        <f t="shared" ca="1" si="1"/>
        <v>1</v>
      </c>
      <c r="F13" s="1">
        <f t="shared" ca="1" si="1"/>
        <v>0</v>
      </c>
      <c r="G13" s="1">
        <f t="shared" ca="1" si="1"/>
        <v>0</v>
      </c>
      <c r="H13" s="1">
        <f t="shared" ca="1" si="1"/>
        <v>0</v>
      </c>
      <c r="I13" s="1">
        <f t="shared" ca="1" si="1"/>
        <v>0</v>
      </c>
      <c r="J13" s="1">
        <f t="shared" ca="1" si="1"/>
        <v>0</v>
      </c>
      <c r="K13" s="1">
        <f t="shared" ca="1" si="1"/>
        <v>0</v>
      </c>
      <c r="L13" s="1">
        <f t="shared" ca="1" si="1"/>
        <v>0</v>
      </c>
      <c r="M13" s="1">
        <f t="shared" ca="1" si="1"/>
        <v>0</v>
      </c>
      <c r="N13" s="1">
        <f t="shared" ca="1" si="1"/>
        <v>0</v>
      </c>
      <c r="O13" s="1">
        <f t="shared" ca="1" si="1"/>
        <v>0</v>
      </c>
      <c r="P13" s="1">
        <f t="shared" ca="1" si="1"/>
        <v>0</v>
      </c>
      <c r="Q13" s="1">
        <f t="shared" ca="1" si="1"/>
        <v>0</v>
      </c>
    </row>
    <row r="14" spans="1:17" x14ac:dyDescent="0.4">
      <c r="A14" s="1">
        <f ca="1">VLOOKUP(2,mondai2,4,FALSE)</f>
        <v>10</v>
      </c>
      <c r="B14" s="1">
        <f ca="1">VLOOKUP(2,mondai2,5,FALSE)</f>
        <v>15</v>
      </c>
      <c r="C14" s="1">
        <f t="shared" ca="1" si="1"/>
        <v>1</v>
      </c>
      <c r="D14" s="1">
        <f t="shared" ca="1" si="1"/>
        <v>1</v>
      </c>
      <c r="E14" s="1">
        <f t="shared" ca="1" si="1"/>
        <v>1</v>
      </c>
      <c r="F14" s="1">
        <f t="shared" ca="1" si="1"/>
        <v>1</v>
      </c>
      <c r="G14" s="1">
        <f t="shared" ca="1" si="1"/>
        <v>1</v>
      </c>
      <c r="H14" s="1">
        <f t="shared" ca="1" si="1"/>
        <v>1</v>
      </c>
      <c r="I14" s="1">
        <f t="shared" ca="1" si="1"/>
        <v>1</v>
      </c>
      <c r="J14" s="1">
        <f t="shared" ca="1" si="1"/>
        <v>1</v>
      </c>
      <c r="K14" s="1">
        <f t="shared" ca="1" si="1"/>
        <v>1</v>
      </c>
      <c r="L14" s="1">
        <f t="shared" ca="1" si="1"/>
        <v>1</v>
      </c>
      <c r="M14" s="1">
        <f t="shared" ca="1" si="1"/>
        <v>1</v>
      </c>
      <c r="N14" s="1">
        <f t="shared" ca="1" si="1"/>
        <v>1</v>
      </c>
      <c r="O14" s="1">
        <f t="shared" ca="1" si="1"/>
        <v>1</v>
      </c>
      <c r="P14" s="1">
        <f t="shared" ca="1" si="1"/>
        <v>1</v>
      </c>
      <c r="Q14" s="1">
        <f t="shared" ca="1" si="1"/>
        <v>1</v>
      </c>
    </row>
    <row r="15" spans="1:17" x14ac:dyDescent="0.4">
      <c r="A15" s="1">
        <f ca="1">VLOOKUP(3,mondai2,2,FALSE)</f>
        <v>1</v>
      </c>
      <c r="B15" s="1">
        <f ca="1">VLOOKUP(3,mondai2,3,FALSE)</f>
        <v>4</v>
      </c>
      <c r="C15" s="1">
        <f t="shared" ca="1" si="1"/>
        <v>1</v>
      </c>
      <c r="D15" s="1">
        <f t="shared" ca="1" si="1"/>
        <v>1</v>
      </c>
      <c r="E15" s="1">
        <f t="shared" ca="1" si="1"/>
        <v>1</v>
      </c>
      <c r="F15" s="1">
        <f t="shared" ca="1" si="1"/>
        <v>1</v>
      </c>
      <c r="G15" s="1">
        <f t="shared" ca="1" si="1"/>
        <v>0</v>
      </c>
      <c r="H15" s="1">
        <f t="shared" ca="1" si="1"/>
        <v>0</v>
      </c>
      <c r="I15" s="1">
        <f t="shared" ca="1" si="1"/>
        <v>0</v>
      </c>
      <c r="J15" s="1">
        <f t="shared" ca="1" si="1"/>
        <v>0</v>
      </c>
      <c r="K15" s="1">
        <f t="shared" ca="1" si="1"/>
        <v>0</v>
      </c>
      <c r="L15" s="1">
        <f t="shared" ca="1" si="1"/>
        <v>0</v>
      </c>
      <c r="M15" s="1">
        <f t="shared" ca="1" si="1"/>
        <v>0</v>
      </c>
      <c r="N15" s="1">
        <f t="shared" ca="1" si="1"/>
        <v>0</v>
      </c>
      <c r="O15" s="1">
        <f t="shared" ca="1" si="1"/>
        <v>0</v>
      </c>
      <c r="P15" s="1">
        <f t="shared" ca="1" si="1"/>
        <v>0</v>
      </c>
      <c r="Q15" s="1">
        <f t="shared" ca="1" si="1"/>
        <v>0</v>
      </c>
    </row>
    <row r="16" spans="1:17" x14ac:dyDescent="0.4">
      <c r="A16" s="1">
        <f ca="1">VLOOKUP(3,mondai2,4,FALSE)</f>
        <v>3</v>
      </c>
      <c r="B16" s="1">
        <f ca="1">VLOOKUP(3,mondai2,5,FALSE)</f>
        <v>12</v>
      </c>
      <c r="C16" s="1">
        <f t="shared" ca="1" si="1"/>
        <v>1</v>
      </c>
      <c r="D16" s="1">
        <f t="shared" ca="1" si="1"/>
        <v>1</v>
      </c>
      <c r="E16" s="1">
        <f t="shared" ca="1" si="1"/>
        <v>1</v>
      </c>
      <c r="F16" s="1">
        <f t="shared" ca="1" si="1"/>
        <v>1</v>
      </c>
      <c r="G16" s="1">
        <f t="shared" ca="1" si="1"/>
        <v>1</v>
      </c>
      <c r="H16" s="1">
        <f t="shared" ca="1" si="1"/>
        <v>1</v>
      </c>
      <c r="I16" s="1">
        <f t="shared" ca="1" si="1"/>
        <v>1</v>
      </c>
      <c r="J16" s="1">
        <f t="shared" ca="1" si="1"/>
        <v>1</v>
      </c>
      <c r="K16" s="1">
        <f t="shared" ca="1" si="1"/>
        <v>1</v>
      </c>
      <c r="L16" s="1">
        <f t="shared" ca="1" si="1"/>
        <v>1</v>
      </c>
      <c r="M16" s="1">
        <f t="shared" ca="1" si="1"/>
        <v>1</v>
      </c>
      <c r="N16" s="1">
        <f t="shared" ca="1" si="1"/>
        <v>1</v>
      </c>
      <c r="O16" s="1">
        <f t="shared" ca="1" si="1"/>
        <v>0</v>
      </c>
      <c r="P16" s="1">
        <f t="shared" ca="1" si="1"/>
        <v>0</v>
      </c>
      <c r="Q16" s="1">
        <f t="shared" ca="1" si="1"/>
        <v>0</v>
      </c>
    </row>
    <row r="18" spans="1:17" x14ac:dyDescent="0.4">
      <c r="A18" s="1">
        <f ca="1">VLOOKUP(1,mondai3,2,FALSE)</f>
        <v>1</v>
      </c>
      <c r="B18" s="1">
        <f ca="1">VLOOKUP(1,mondai3,3,FALSE)</f>
        <v>5</v>
      </c>
      <c r="C18" s="1">
        <f t="shared" ref="C18:Q23" ca="1" si="2">IF(C$3&lt;=$B18,1,0)</f>
        <v>1</v>
      </c>
      <c r="D18" s="1">
        <f t="shared" ca="1" si="2"/>
        <v>1</v>
      </c>
      <c r="E18" s="1">
        <f t="shared" ca="1" si="2"/>
        <v>1</v>
      </c>
      <c r="F18" s="1">
        <f t="shared" ca="1" si="2"/>
        <v>1</v>
      </c>
      <c r="G18" s="1">
        <f t="shared" ca="1" si="2"/>
        <v>1</v>
      </c>
      <c r="H18" s="1">
        <f t="shared" ca="1" si="2"/>
        <v>0</v>
      </c>
      <c r="I18" s="1">
        <f t="shared" ca="1" si="2"/>
        <v>0</v>
      </c>
      <c r="J18" s="1">
        <f t="shared" ca="1" si="2"/>
        <v>0</v>
      </c>
      <c r="K18" s="1">
        <f t="shared" ca="1" si="2"/>
        <v>0</v>
      </c>
      <c r="L18" s="1">
        <f t="shared" ca="1" si="2"/>
        <v>0</v>
      </c>
      <c r="M18" s="1">
        <f t="shared" ca="1" si="2"/>
        <v>0</v>
      </c>
      <c r="N18" s="1">
        <f t="shared" ca="1" si="2"/>
        <v>0</v>
      </c>
      <c r="O18" s="1">
        <f t="shared" ca="1" si="2"/>
        <v>0</v>
      </c>
      <c r="P18" s="1">
        <f t="shared" ca="1" si="2"/>
        <v>0</v>
      </c>
      <c r="Q18" s="1">
        <f t="shared" ca="1" si="2"/>
        <v>0</v>
      </c>
    </row>
    <row r="19" spans="1:17" x14ac:dyDescent="0.4">
      <c r="A19" s="1">
        <f ca="1">VLOOKUP(1,mondai3,4,FALSE)</f>
        <v>3</v>
      </c>
      <c r="B19" s="1">
        <f ca="1">VLOOKUP(1,mondai3,5,FALSE)</f>
        <v>15</v>
      </c>
      <c r="C19" s="1">
        <f t="shared" ca="1" si="2"/>
        <v>1</v>
      </c>
      <c r="D19" s="1">
        <f t="shared" ca="1" si="2"/>
        <v>1</v>
      </c>
      <c r="E19" s="1">
        <f t="shared" ca="1" si="2"/>
        <v>1</v>
      </c>
      <c r="F19" s="1">
        <f t="shared" ca="1" si="2"/>
        <v>1</v>
      </c>
      <c r="G19" s="1">
        <f t="shared" ca="1" si="2"/>
        <v>1</v>
      </c>
      <c r="H19" s="1">
        <f t="shared" ca="1" si="2"/>
        <v>1</v>
      </c>
      <c r="I19" s="1">
        <f t="shared" ca="1" si="2"/>
        <v>1</v>
      </c>
      <c r="J19" s="1">
        <f t="shared" ca="1" si="2"/>
        <v>1</v>
      </c>
      <c r="K19" s="1">
        <f t="shared" ca="1" si="2"/>
        <v>1</v>
      </c>
      <c r="L19" s="1">
        <f t="shared" ca="1" si="2"/>
        <v>1</v>
      </c>
      <c r="M19" s="1">
        <f t="shared" ca="1" si="2"/>
        <v>1</v>
      </c>
      <c r="N19" s="1">
        <f t="shared" ca="1" si="2"/>
        <v>1</v>
      </c>
      <c r="O19" s="1">
        <f t="shared" ca="1" si="2"/>
        <v>1</v>
      </c>
      <c r="P19" s="1">
        <f t="shared" ca="1" si="2"/>
        <v>1</v>
      </c>
      <c r="Q19" s="1">
        <f t="shared" ca="1" si="2"/>
        <v>1</v>
      </c>
    </row>
    <row r="20" spans="1:17" x14ac:dyDescent="0.4">
      <c r="A20" s="1">
        <f ca="1">VLOOKUP(2,mondai3,2,FALSE)</f>
        <v>1</v>
      </c>
      <c r="B20" s="1">
        <f ca="1">VLOOKUP(2,mondai3,3,FALSE)</f>
        <v>2</v>
      </c>
      <c r="C20" s="1">
        <f t="shared" ca="1" si="2"/>
        <v>1</v>
      </c>
      <c r="D20" s="1">
        <f t="shared" ca="1" si="2"/>
        <v>1</v>
      </c>
      <c r="E20" s="1">
        <f t="shared" ca="1" si="2"/>
        <v>0</v>
      </c>
      <c r="F20" s="1">
        <f t="shared" ca="1" si="2"/>
        <v>0</v>
      </c>
      <c r="G20" s="1">
        <f t="shared" ca="1" si="2"/>
        <v>0</v>
      </c>
      <c r="H20" s="1">
        <f t="shared" ca="1" si="2"/>
        <v>0</v>
      </c>
      <c r="I20" s="1">
        <f t="shared" ca="1" si="2"/>
        <v>0</v>
      </c>
      <c r="J20" s="1">
        <f t="shared" ca="1" si="2"/>
        <v>0</v>
      </c>
      <c r="K20" s="1">
        <f t="shared" ca="1" si="2"/>
        <v>0</v>
      </c>
      <c r="L20" s="1">
        <f t="shared" ca="1" si="2"/>
        <v>0</v>
      </c>
      <c r="M20" s="1">
        <f t="shared" ca="1" si="2"/>
        <v>0</v>
      </c>
      <c r="N20" s="1">
        <f t="shared" ca="1" si="2"/>
        <v>0</v>
      </c>
      <c r="O20" s="1">
        <f t="shared" ca="1" si="2"/>
        <v>0</v>
      </c>
      <c r="P20" s="1">
        <f t="shared" ca="1" si="2"/>
        <v>0</v>
      </c>
      <c r="Q20" s="1">
        <f t="shared" ca="1" si="2"/>
        <v>0</v>
      </c>
    </row>
    <row r="21" spans="1:17" x14ac:dyDescent="0.4">
      <c r="A21" s="1">
        <f ca="1">VLOOKUP(2,mondai3,4,FALSE)</f>
        <v>5</v>
      </c>
      <c r="B21" s="1">
        <f ca="1">VLOOKUP(2,mondai3,5,FALSE)</f>
        <v>10</v>
      </c>
      <c r="C21" s="1">
        <f t="shared" ca="1" si="2"/>
        <v>1</v>
      </c>
      <c r="D21" s="1">
        <f t="shared" ca="1" si="2"/>
        <v>1</v>
      </c>
      <c r="E21" s="1">
        <f t="shared" ca="1" si="2"/>
        <v>1</v>
      </c>
      <c r="F21" s="1">
        <f t="shared" ca="1" si="2"/>
        <v>1</v>
      </c>
      <c r="G21" s="1">
        <f t="shared" ca="1" si="2"/>
        <v>1</v>
      </c>
      <c r="H21" s="1">
        <f t="shared" ca="1" si="2"/>
        <v>1</v>
      </c>
      <c r="I21" s="1">
        <f t="shared" ca="1" si="2"/>
        <v>1</v>
      </c>
      <c r="J21" s="1">
        <f t="shared" ca="1" si="2"/>
        <v>1</v>
      </c>
      <c r="K21" s="1">
        <f t="shared" ca="1" si="2"/>
        <v>1</v>
      </c>
      <c r="L21" s="1">
        <f t="shared" ca="1" si="2"/>
        <v>1</v>
      </c>
      <c r="M21" s="1">
        <f t="shared" ca="1" si="2"/>
        <v>0</v>
      </c>
      <c r="N21" s="1">
        <f t="shared" ca="1" si="2"/>
        <v>0</v>
      </c>
      <c r="O21" s="1">
        <f t="shared" ca="1" si="2"/>
        <v>0</v>
      </c>
      <c r="P21" s="1">
        <f t="shared" ca="1" si="2"/>
        <v>0</v>
      </c>
      <c r="Q21" s="1">
        <f t="shared" ca="1" si="2"/>
        <v>0</v>
      </c>
    </row>
    <row r="22" spans="1:17" x14ac:dyDescent="0.4">
      <c r="A22" s="1">
        <f ca="1">VLOOKUP(3,mondai3,2,FALSE)</f>
        <v>3</v>
      </c>
      <c r="B22" s="1">
        <f ca="1">VLOOKUP(3,mondai3,3,FALSE)</f>
        <v>4</v>
      </c>
      <c r="C22" s="1">
        <f t="shared" ca="1" si="2"/>
        <v>1</v>
      </c>
      <c r="D22" s="1">
        <f t="shared" ca="1" si="2"/>
        <v>1</v>
      </c>
      <c r="E22" s="1">
        <f t="shared" ca="1" si="2"/>
        <v>1</v>
      </c>
      <c r="F22" s="1">
        <f t="shared" ca="1" si="2"/>
        <v>1</v>
      </c>
      <c r="G22" s="1">
        <f t="shared" ca="1" si="2"/>
        <v>0</v>
      </c>
      <c r="H22" s="1">
        <f t="shared" ca="1" si="2"/>
        <v>0</v>
      </c>
      <c r="I22" s="1">
        <f t="shared" ca="1" si="2"/>
        <v>0</v>
      </c>
      <c r="J22" s="1">
        <f t="shared" ca="1" si="2"/>
        <v>0</v>
      </c>
      <c r="K22" s="1">
        <f t="shared" ca="1" si="2"/>
        <v>0</v>
      </c>
      <c r="L22" s="1">
        <f t="shared" ca="1" si="2"/>
        <v>0</v>
      </c>
      <c r="M22" s="1">
        <f t="shared" ca="1" si="2"/>
        <v>0</v>
      </c>
      <c r="N22" s="1">
        <f t="shared" ca="1" si="2"/>
        <v>0</v>
      </c>
      <c r="O22" s="1">
        <f t="shared" ca="1" si="2"/>
        <v>0</v>
      </c>
      <c r="P22" s="1">
        <f t="shared" ca="1" si="2"/>
        <v>0</v>
      </c>
      <c r="Q22" s="1">
        <f t="shared" ca="1" si="2"/>
        <v>0</v>
      </c>
    </row>
    <row r="23" spans="1:17" x14ac:dyDescent="0.4">
      <c r="A23" s="1">
        <f ca="1">VLOOKUP(3,mondai3,4,FALSE)</f>
        <v>6</v>
      </c>
      <c r="B23" s="1">
        <f ca="1">VLOOKUP(3,mondai3,5,FALSE)</f>
        <v>8</v>
      </c>
      <c r="C23" s="1">
        <f t="shared" ca="1" si="2"/>
        <v>1</v>
      </c>
      <c r="D23" s="1">
        <f t="shared" ca="1" si="2"/>
        <v>1</v>
      </c>
      <c r="E23" s="1">
        <f t="shared" ca="1" si="2"/>
        <v>1</v>
      </c>
      <c r="F23" s="1">
        <f t="shared" ca="1" si="2"/>
        <v>1</v>
      </c>
      <c r="G23" s="1">
        <f t="shared" ca="1" si="2"/>
        <v>1</v>
      </c>
      <c r="H23" s="1">
        <f t="shared" ca="1" si="2"/>
        <v>1</v>
      </c>
      <c r="I23" s="1">
        <f t="shared" ca="1" si="2"/>
        <v>1</v>
      </c>
      <c r="J23" s="1">
        <f t="shared" ca="1" si="2"/>
        <v>1</v>
      </c>
      <c r="K23" s="1">
        <f t="shared" ca="1" si="2"/>
        <v>0</v>
      </c>
      <c r="L23" s="1">
        <f t="shared" ca="1" si="2"/>
        <v>0</v>
      </c>
      <c r="M23" s="1">
        <f t="shared" ca="1" si="2"/>
        <v>0</v>
      </c>
      <c r="N23" s="1">
        <f t="shared" ca="1" si="2"/>
        <v>0</v>
      </c>
      <c r="O23" s="1">
        <f t="shared" ca="1" si="2"/>
        <v>0</v>
      </c>
      <c r="P23" s="1">
        <f t="shared" ca="1" si="2"/>
        <v>0</v>
      </c>
      <c r="Q23" s="1">
        <f t="shared" ca="1" si="2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印刷シート</vt:lpstr>
      <vt:lpstr>Sheet3</vt:lpstr>
      <vt:lpstr>Sheet2</vt:lpstr>
      <vt:lpstr>mondai</vt:lpstr>
      <vt:lpstr>mondai1</vt:lpstr>
      <vt:lpstr>mondai2</vt:lpstr>
      <vt:lpstr>mondai3</vt:lpstr>
      <vt:lpstr>印刷シート!Print_Area</vt:lpstr>
      <vt:lpstr>time2</vt:lpstr>
      <vt:lpstr>time3</vt:lpstr>
      <vt:lpstr>time4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一家 中尾</dc:creator>
  <cp:keywords/>
  <dc:description/>
  <cp:lastModifiedBy>一家 中尾</cp:lastModifiedBy>
  <cp:revision/>
  <dcterms:created xsi:type="dcterms:W3CDTF">2024-06-17T07:45:31Z</dcterms:created>
  <dcterms:modified xsi:type="dcterms:W3CDTF">2024-07-25T07:53:05Z</dcterms:modified>
  <cp:category/>
  <cp:contentStatus/>
</cp:coreProperties>
</file>